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12750" windowHeight="12930" tabRatio="644"/>
  </bookViews>
  <sheets>
    <sheet name="Főösszesítő" sheetId="16" r:id="rId1"/>
    <sheet name="Felvonulás" sheetId="25" r:id="rId2"/>
    <sheet name="Építészeti munkák" sheetId="17" r:id="rId3"/>
    <sheet name="Külső közmű munkák" sheetId="22" r:id="rId4"/>
    <sheet name="Épületvillamossági munkák" sheetId="23" r:id="rId5"/>
  </sheets>
  <definedNames>
    <definedName name="ácsdíj" localSheetId="4">Főösszesítő!#REF!</definedName>
    <definedName name="ácsdíj" localSheetId="1">Főösszesítő!#REF!</definedName>
    <definedName name="ácsdíj" localSheetId="3">Főösszesítő!#REF!</definedName>
    <definedName name="ácsdíj">Főösszesítő!#REF!</definedName>
    <definedName name="alapterület" localSheetId="4">Főösszesítő!#REF!</definedName>
    <definedName name="alapterület" localSheetId="1">Főösszesítő!#REF!</definedName>
    <definedName name="alapterület" localSheetId="3">Főösszesítő!#REF!</definedName>
    <definedName name="alapterület">Főösszesítő!#REF!</definedName>
    <definedName name="alvállalkozó" localSheetId="4">Főösszesítő!#REF!</definedName>
    <definedName name="alvállalkozó" localSheetId="1">Főösszesítő!#REF!</definedName>
    <definedName name="alvállalkozó" localSheetId="3">Főösszesítő!#REF!</definedName>
    <definedName name="alvállalkozó">Főösszesítő!#REF!</definedName>
    <definedName name="anyag" localSheetId="4">Főösszesítő!#REF!</definedName>
    <definedName name="anyag" localSheetId="1">Főösszesítő!#REF!</definedName>
    <definedName name="anyag" localSheetId="3">Főösszesítő!#REF!</definedName>
    <definedName name="anyag">Főösszesítő!#REF!</definedName>
    <definedName name="anyagf" localSheetId="4">Főösszesítő!#REF!</definedName>
    <definedName name="anyagf" localSheetId="1">Főösszesítő!#REF!</definedName>
    <definedName name="anyagf" localSheetId="3">Főösszesítő!#REF!</definedName>
    <definedName name="anyagf">Főösszesítő!#REF!</definedName>
    <definedName name="anyagg" localSheetId="4">Főösszesítő!#REF!</definedName>
    <definedName name="anyagg" localSheetId="1">Főösszesítő!#REF!</definedName>
    <definedName name="anyagg" localSheetId="3">Főösszesítő!#REF!</definedName>
    <definedName name="anyagg">Főösszesítő!#REF!</definedName>
    <definedName name="bádogdíj" localSheetId="4">Főösszesítő!#REF!</definedName>
    <definedName name="bádogdíj" localSheetId="1">Főösszesítő!#REF!</definedName>
    <definedName name="bádogdíj" localSheetId="3">Főösszesítő!#REF!</definedName>
    <definedName name="bádogdíj">Főösszesítő!#REF!</definedName>
    <definedName name="bontás" localSheetId="4">Főösszesítő!#REF!</definedName>
    <definedName name="bontás" localSheetId="1">Főösszesítő!#REF!</definedName>
    <definedName name="bontás" localSheetId="3">Főösszesítő!#REF!</definedName>
    <definedName name="bontás">Főösszesítő!#REF!</definedName>
    <definedName name="burkolás" localSheetId="4">Főösszesítő!#REF!</definedName>
    <definedName name="burkolás" localSheetId="1">Főösszesítő!#REF!</definedName>
    <definedName name="burkolás" localSheetId="3">Főösszesítő!#REF!</definedName>
    <definedName name="burkolás">Főösszesítő!#REF!</definedName>
    <definedName name="díj" localSheetId="4">Főösszesítő!#REF!</definedName>
    <definedName name="díj" localSheetId="1">Főösszesítő!#REF!</definedName>
    <definedName name="díj" localSheetId="3">Főösszesítő!#REF!</definedName>
    <definedName name="díj">Főösszesítő!#REF!</definedName>
    <definedName name="elektromos" localSheetId="4">Főösszesítő!#REF!</definedName>
    <definedName name="elektromos" localSheetId="1">Főösszesítő!#REF!</definedName>
    <definedName name="elektromos" localSheetId="3">Főösszesítő!#REF!</definedName>
    <definedName name="elektromos">Főösszesítő!#REF!</definedName>
    <definedName name="épdíj" localSheetId="4">Főösszesítő!#REF!</definedName>
    <definedName name="épdíj" localSheetId="1">Főösszesítő!#REF!</definedName>
    <definedName name="épdíj" localSheetId="3">Főösszesítő!#REF!</definedName>
    <definedName name="épdíj">Főösszesítő!#REF!</definedName>
    <definedName name="építődíj" localSheetId="4">Főösszesítő!#REF!</definedName>
    <definedName name="építődíj" localSheetId="1">Főösszesítő!#REF!</definedName>
    <definedName name="építődíj" localSheetId="3">Főösszesítő!#REF!</definedName>
    <definedName name="építődíj">Főösszesítő!#REF!</definedName>
    <definedName name="festés" localSheetId="4">Főösszesítő!#REF!</definedName>
    <definedName name="festés" localSheetId="1">Főösszesítő!#REF!</definedName>
    <definedName name="festés" localSheetId="3">Főösszesítő!#REF!</definedName>
    <definedName name="festés">Főösszesítő!#REF!</definedName>
    <definedName name="festésa" localSheetId="4">Főösszesítő!#REF!</definedName>
    <definedName name="festésa" localSheetId="1">Főösszesítő!#REF!</definedName>
    <definedName name="festésa" localSheetId="3">Főösszesítő!#REF!</definedName>
    <definedName name="festésa">Főösszesítő!#REF!</definedName>
    <definedName name="festésdíj" localSheetId="4">Főösszesítő!#REF!</definedName>
    <definedName name="festésdíj" localSheetId="1">Főösszesítő!#REF!</definedName>
    <definedName name="festésdíj" localSheetId="3">Főösszesítő!#REF!</definedName>
    <definedName name="festésdíj">Főösszesítő!#REF!</definedName>
    <definedName name="gépész" localSheetId="4">Főösszesítő!#REF!</definedName>
    <definedName name="gépész" localSheetId="1">Főösszesítő!#REF!</definedName>
    <definedName name="gépész" localSheetId="3">Főösszesítő!#REF!</definedName>
    <definedName name="gépész">Főösszesítő!#REF!</definedName>
    <definedName name="gipszkarton" localSheetId="4">Főösszesítő!#REF!</definedName>
    <definedName name="gipszkarton" localSheetId="1">Főösszesítő!#REF!</definedName>
    <definedName name="gipszkarton" localSheetId="3">Főösszesítő!#REF!</definedName>
    <definedName name="gipszkarton">Főösszesítő!#REF!</definedName>
    <definedName name="gkanyag" localSheetId="4">Főösszesítő!#REF!</definedName>
    <definedName name="gkanyag" localSheetId="1">Főösszesítő!#REF!</definedName>
    <definedName name="gkanyag" localSheetId="3">Főösszesítő!#REF!</definedName>
    <definedName name="gkanyag">Főösszesítő!#REF!</definedName>
    <definedName name="gkdíj" localSheetId="4">Főösszesítő!#REF!</definedName>
    <definedName name="gkdíj" localSheetId="1">Főösszesítő!#REF!</definedName>
    <definedName name="gkdíj" localSheetId="3">Főösszesítő!#REF!</definedName>
    <definedName name="gkdíj">Főösszesítő!#REF!</definedName>
    <definedName name="jár" localSheetId="4">Főösszesítő!#REF!</definedName>
    <definedName name="jár" localSheetId="1">Főösszesítő!#REF!</definedName>
    <definedName name="jár" localSheetId="3">Főösszesítő!#REF!</definedName>
    <definedName name="jár">Főösszesítő!#REF!</definedName>
    <definedName name="kilincs" localSheetId="4">#REF!</definedName>
    <definedName name="kilincs" localSheetId="1">#REF!</definedName>
    <definedName name="kilincs" localSheetId="3">#REF!</definedName>
    <definedName name="kilincs">#REF!</definedName>
    <definedName name="korr" localSheetId="4">Főösszesítő!#REF!</definedName>
    <definedName name="korr" localSheetId="1">Főösszesítő!#REF!</definedName>
    <definedName name="korr" localSheetId="3">Főösszesítő!#REF!</definedName>
    <definedName name="korr">Főösszesítő!#REF!</definedName>
    <definedName name="_xlnm.Print_Area" localSheetId="2">'Építészeti munkák'!$A$1:$I$178</definedName>
    <definedName name="_xlnm.Print_Area" localSheetId="4">'Épületvillamossági munkák'!$A$1:$I$100</definedName>
    <definedName name="_xlnm.Print_Area" localSheetId="1">Felvonulás!$A$1:$I$28</definedName>
    <definedName name="_xlnm.Print_Area" localSheetId="0">Főösszesítő!$A$1:$J$50</definedName>
    <definedName name="_xlnm.Print_Area" localSheetId="3">'Külső közmű munkák'!$A$1:$I$132</definedName>
    <definedName name="pk" localSheetId="4">Főösszesítő!#REF!</definedName>
    <definedName name="pk" localSheetId="1">Főösszesítő!#REF!</definedName>
    <definedName name="pk" localSheetId="3">Főösszesítő!#REF!</definedName>
    <definedName name="pk">Főösszesítő!#REF!</definedName>
    <definedName name="prog" localSheetId="4">Főösszesítő!#REF!</definedName>
    <definedName name="prog" localSheetId="1">Főösszesítő!#REF!</definedName>
    <definedName name="prog" localSheetId="3">Főösszesítő!#REF!</definedName>
    <definedName name="prog">Főösszesítő!#REF!</definedName>
    <definedName name="smdíj" localSheetId="4">Főösszesítő!#REF!</definedName>
    <definedName name="smdíj" localSheetId="1">Főösszesítő!#REF!</definedName>
    <definedName name="smdíj" localSheetId="3">Főösszesítő!#REF!</definedName>
    <definedName name="smdíj">Főösszesítő!#REF!</definedName>
    <definedName name="száll" localSheetId="4">Főösszesítő!#REF!</definedName>
    <definedName name="száll" localSheetId="1">Főösszesítő!#REF!</definedName>
    <definedName name="száll" localSheetId="3">Főösszesítő!#REF!</definedName>
    <definedName name="száll">Főösszesítő!#REF!</definedName>
    <definedName name="szigdíj" localSheetId="4">Főösszesítő!#REF!</definedName>
    <definedName name="szigdíj" localSheetId="1">Főösszesítő!#REF!</definedName>
    <definedName name="szigdíj" localSheetId="3">Főösszesítő!#REF!</definedName>
    <definedName name="szigdíj">Főösszesítő!#REF!</definedName>
    <definedName name="TL" localSheetId="4">Főösszesítő!#REF!</definedName>
    <definedName name="TL" localSheetId="1">Főösszesítő!#REF!</definedName>
    <definedName name="TL" localSheetId="3">Főösszesítő!#REF!</definedName>
    <definedName name="TL">Főösszesítő!#REF!</definedName>
    <definedName name="üveg" localSheetId="4">#REF!</definedName>
    <definedName name="üveg" localSheetId="1">#REF!</definedName>
    <definedName name="üveg" localSheetId="3">#REF!</definedName>
    <definedName name="üveg">#REF!</definedName>
    <definedName name="üvega" localSheetId="4">#REF!</definedName>
    <definedName name="üvega" localSheetId="1">#REF!</definedName>
    <definedName name="üvega" localSheetId="3">#REF!</definedName>
    <definedName name="üvega">#REF!</definedName>
    <definedName name="üvegdíj" localSheetId="4">#REF!</definedName>
    <definedName name="üvegdíj" localSheetId="1">#REF!</definedName>
    <definedName name="üvegdíj" localSheetId="3">#REF!</definedName>
    <definedName name="üvegdíj">#REF!</definedName>
    <definedName name="vill" localSheetId="4">Főösszesítő!#REF!</definedName>
    <definedName name="vill" localSheetId="1">Főösszesítő!#REF!</definedName>
    <definedName name="vill" localSheetId="3">Főösszesítő!#REF!</definedName>
    <definedName name="vill">Főösszesítő!#REF!</definedName>
    <definedName name="zsaludíj" localSheetId="4">Főösszesítő!#REF!</definedName>
    <definedName name="zsaludíj" localSheetId="1">Főösszesítő!#REF!</definedName>
    <definedName name="zsaludíj" localSheetId="3">Főösszesítő!#REF!</definedName>
    <definedName name="zsaludíj">Főösszesítő!#REF!</definedName>
    <definedName name="zsaluzás" localSheetId="4">Főösszesítő!#REF!</definedName>
    <definedName name="zsaluzás" localSheetId="1">Főösszesítő!#REF!</definedName>
    <definedName name="zsaluzás" localSheetId="3">Főösszesítő!#REF!</definedName>
    <definedName name="zsaluzás">Főösszesítő!#REF!</definedName>
  </definedNames>
  <calcPr calcId="145621"/>
</workbook>
</file>

<file path=xl/calcChain.xml><?xml version="1.0" encoding="utf-8"?>
<calcChain xmlns="http://schemas.openxmlformats.org/spreadsheetml/2006/main">
  <c r="I97" i="23" l="1"/>
  <c r="H97" i="23"/>
  <c r="I95" i="23"/>
  <c r="H95" i="23"/>
  <c r="I93" i="23"/>
  <c r="H93" i="23"/>
  <c r="I91" i="23"/>
  <c r="H91" i="23"/>
  <c r="I89" i="23"/>
  <c r="H89" i="23"/>
  <c r="I87" i="23"/>
  <c r="H87" i="23"/>
  <c r="I85" i="23"/>
  <c r="H85" i="23"/>
  <c r="I83" i="23"/>
  <c r="H83" i="23"/>
  <c r="I81" i="23"/>
  <c r="H81" i="23"/>
  <c r="I74" i="23"/>
  <c r="H74" i="23"/>
  <c r="I72" i="23"/>
  <c r="H72" i="23"/>
  <c r="I65" i="23"/>
  <c r="H65" i="23"/>
  <c r="I63" i="23"/>
  <c r="H63" i="23"/>
  <c r="I61" i="23"/>
  <c r="H61" i="23"/>
  <c r="I59" i="23"/>
  <c r="H59" i="23"/>
  <c r="I57" i="23"/>
  <c r="H57" i="23"/>
  <c r="I55" i="23"/>
  <c r="H55" i="23"/>
  <c r="I53" i="23"/>
  <c r="H53" i="23"/>
  <c r="I46" i="23"/>
  <c r="H46" i="23"/>
  <c r="I44" i="23"/>
  <c r="H44" i="23"/>
  <c r="I42" i="23"/>
  <c r="H42" i="23"/>
  <c r="I40" i="23"/>
  <c r="H40" i="23"/>
  <c r="I38" i="23"/>
  <c r="H38" i="23"/>
  <c r="I31" i="23"/>
  <c r="H31" i="23"/>
  <c r="I29" i="23"/>
  <c r="H29" i="23"/>
  <c r="I27" i="23"/>
  <c r="H27" i="23"/>
  <c r="I25" i="23"/>
  <c r="H25" i="23"/>
  <c r="I23" i="23"/>
  <c r="H23" i="23"/>
  <c r="I21" i="23"/>
  <c r="H21" i="23"/>
  <c r="I19" i="23"/>
  <c r="H19" i="23"/>
  <c r="B14" i="25" l="1"/>
  <c r="I175" i="17"/>
  <c r="H175" i="17"/>
  <c r="I129" i="22" l="1"/>
  <c r="H129" i="22"/>
  <c r="I127" i="22"/>
  <c r="H127" i="22"/>
  <c r="I38" i="22"/>
  <c r="H38" i="22"/>
  <c r="I36" i="22"/>
  <c r="H36" i="22"/>
  <c r="I102" i="17" l="1"/>
  <c r="H102" i="17"/>
  <c r="I100" i="17"/>
  <c r="H100" i="17"/>
  <c r="I24" i="25"/>
  <c r="H24" i="25"/>
  <c r="I22" i="25"/>
  <c r="H22" i="25"/>
  <c r="I20" i="25"/>
  <c r="H20" i="25"/>
  <c r="I18" i="25"/>
  <c r="H18" i="25"/>
  <c r="I16" i="25"/>
  <c r="H16" i="25"/>
  <c r="I26" i="25" l="1"/>
  <c r="I7" i="25" s="1"/>
  <c r="I9" i="25" s="1"/>
  <c r="J34" i="16" s="1"/>
  <c r="H26" i="25"/>
  <c r="H7" i="25" s="1"/>
  <c r="H9" i="25" s="1"/>
  <c r="H34" i="16" s="1"/>
  <c r="C17" i="23" l="1"/>
  <c r="I116" i="22" l="1"/>
  <c r="H116" i="22"/>
  <c r="C79" i="23"/>
  <c r="C70" i="23"/>
  <c r="I76" i="23"/>
  <c r="I10" i="23" s="1"/>
  <c r="H76" i="23"/>
  <c r="H10" i="23" s="1"/>
  <c r="C51" i="23"/>
  <c r="H67" i="23" l="1"/>
  <c r="H9" i="23" s="1"/>
  <c r="I67" i="23"/>
  <c r="I9" i="23" s="1"/>
  <c r="I99" i="23"/>
  <c r="I11" i="23" s="1"/>
  <c r="H99" i="23"/>
  <c r="H11" i="23" s="1"/>
  <c r="I114" i="22"/>
  <c r="H114" i="22"/>
  <c r="I112" i="22"/>
  <c r="H112" i="22"/>
  <c r="I110" i="22"/>
  <c r="H110" i="22"/>
  <c r="I108" i="22"/>
  <c r="H108" i="22"/>
  <c r="I106" i="22"/>
  <c r="H106" i="22"/>
  <c r="I104" i="22"/>
  <c r="H104" i="22"/>
  <c r="I102" i="22"/>
  <c r="H102" i="22"/>
  <c r="I100" i="22"/>
  <c r="H100" i="22"/>
  <c r="I98" i="22"/>
  <c r="H98" i="22"/>
  <c r="I96" i="22"/>
  <c r="H96" i="22"/>
  <c r="I94" i="22"/>
  <c r="H94" i="22"/>
  <c r="I92" i="22"/>
  <c r="H92" i="22"/>
  <c r="I90" i="22"/>
  <c r="H90" i="22"/>
  <c r="I88" i="22"/>
  <c r="H88" i="22"/>
  <c r="I86" i="22"/>
  <c r="H86" i="22"/>
  <c r="I84" i="22"/>
  <c r="H84" i="22"/>
  <c r="I82" i="22"/>
  <c r="H82" i="22"/>
  <c r="I125" i="22"/>
  <c r="H125" i="22"/>
  <c r="I73" i="22"/>
  <c r="H73" i="22"/>
  <c r="I71" i="22"/>
  <c r="H71" i="22"/>
  <c r="I69" i="22"/>
  <c r="H69" i="22"/>
  <c r="I67" i="22"/>
  <c r="H67" i="22"/>
  <c r="I65" i="22"/>
  <c r="H65" i="22"/>
  <c r="I63" i="22"/>
  <c r="H63" i="22"/>
  <c r="I61" i="22"/>
  <c r="H61" i="22"/>
  <c r="I59" i="22"/>
  <c r="H59" i="22"/>
  <c r="I57" i="22"/>
  <c r="H57" i="22"/>
  <c r="I55" i="22"/>
  <c r="H55" i="22"/>
  <c r="I53" i="22"/>
  <c r="H53" i="22"/>
  <c r="I51" i="22"/>
  <c r="H51" i="22"/>
  <c r="I49" i="22"/>
  <c r="H49" i="22"/>
  <c r="I47" i="22"/>
  <c r="H47" i="22"/>
  <c r="I34" i="22"/>
  <c r="H34" i="22"/>
  <c r="I32" i="22"/>
  <c r="H32" i="22"/>
  <c r="I30" i="22"/>
  <c r="H30" i="22"/>
  <c r="I28" i="22"/>
  <c r="H28" i="22"/>
  <c r="I26" i="22"/>
  <c r="H26" i="22"/>
  <c r="I24" i="22"/>
  <c r="H24" i="22"/>
  <c r="I22" i="22"/>
  <c r="H22" i="22"/>
  <c r="I20" i="22"/>
  <c r="H20" i="22"/>
  <c r="C121" i="22"/>
  <c r="C78" i="22"/>
  <c r="C43" i="22"/>
  <c r="C16" i="22"/>
  <c r="C36" i="23"/>
  <c r="I162" i="17" l="1"/>
  <c r="H162" i="17"/>
  <c r="I148" i="17"/>
  <c r="H148" i="17"/>
  <c r="I146" i="17"/>
  <c r="H146" i="17"/>
  <c r="I141" i="17"/>
  <c r="H141" i="17"/>
  <c r="I136" i="17"/>
  <c r="H136" i="17"/>
  <c r="I131" i="17"/>
  <c r="H131" i="17"/>
  <c r="I129" i="17"/>
  <c r="H129" i="17"/>
  <c r="I123" i="17"/>
  <c r="H123" i="17"/>
  <c r="I118" i="17"/>
  <c r="H118" i="17"/>
  <c r="I111" i="17"/>
  <c r="H111" i="17"/>
  <c r="I109" i="17"/>
  <c r="H109" i="17"/>
  <c r="I107" i="17"/>
  <c r="H107" i="17"/>
  <c r="B96" i="17"/>
  <c r="I91" i="17"/>
  <c r="H91" i="17"/>
  <c r="I89" i="17"/>
  <c r="H89" i="17"/>
  <c r="I87" i="17"/>
  <c r="H87" i="17"/>
  <c r="I85" i="17"/>
  <c r="H85" i="17"/>
  <c r="I83" i="17"/>
  <c r="H83" i="17"/>
  <c r="I81" i="17"/>
  <c r="H81" i="17"/>
  <c r="I69" i="17"/>
  <c r="H69" i="17"/>
  <c r="I67" i="17"/>
  <c r="H67" i="17"/>
  <c r="I65" i="17"/>
  <c r="H65" i="17"/>
  <c r="I63" i="17"/>
  <c r="H63" i="17"/>
  <c r="I61" i="17"/>
  <c r="H61" i="17"/>
  <c r="I59" i="17"/>
  <c r="H59" i="17"/>
  <c r="I57" i="17"/>
  <c r="H57" i="17"/>
  <c r="I55" i="17"/>
  <c r="H55" i="17"/>
  <c r="I53" i="17"/>
  <c r="H53" i="17"/>
  <c r="I48" i="17"/>
  <c r="H48" i="17"/>
  <c r="I123" i="22" l="1"/>
  <c r="I131" i="22" s="1"/>
  <c r="H123" i="22"/>
  <c r="H131" i="22" s="1"/>
  <c r="I80" i="22"/>
  <c r="H80" i="22"/>
  <c r="I45" i="22"/>
  <c r="H45" i="22"/>
  <c r="I18" i="22"/>
  <c r="H18" i="22"/>
  <c r="H40" i="22" s="1"/>
  <c r="I160" i="17"/>
  <c r="H160" i="17"/>
  <c r="I40" i="17"/>
  <c r="H40" i="17"/>
  <c r="I38" i="17"/>
  <c r="H38" i="17"/>
  <c r="I36" i="17"/>
  <c r="H36" i="17"/>
  <c r="I31" i="17"/>
  <c r="H31" i="17"/>
  <c r="I46" i="17"/>
  <c r="H46" i="17"/>
  <c r="I20" i="17"/>
  <c r="H20" i="17"/>
  <c r="I18" i="17"/>
  <c r="H18" i="17"/>
  <c r="I44" i="17"/>
  <c r="H44" i="17"/>
  <c r="I42" i="17"/>
  <c r="H42" i="17"/>
  <c r="I26" i="17"/>
  <c r="H26" i="17"/>
  <c r="I79" i="17"/>
  <c r="I93" i="17" s="1"/>
  <c r="H79" i="17"/>
  <c r="H93" i="17" s="1"/>
  <c r="B74" i="17"/>
  <c r="I173" i="17"/>
  <c r="H173" i="17"/>
  <c r="I171" i="17"/>
  <c r="H171" i="17"/>
  <c r="I169" i="17"/>
  <c r="H169" i="17"/>
  <c r="I167" i="17"/>
  <c r="H167" i="17"/>
  <c r="I158" i="17"/>
  <c r="H158" i="17"/>
  <c r="B156" i="17"/>
  <c r="I98" i="17"/>
  <c r="H98" i="17"/>
  <c r="H10" i="22" l="1"/>
  <c r="I10" i="22"/>
  <c r="H33" i="23"/>
  <c r="H7" i="23" s="1"/>
  <c r="I33" i="23"/>
  <c r="I7" i="23" s="1"/>
  <c r="H118" i="22"/>
  <c r="H9" i="22" s="1"/>
  <c r="I118" i="22"/>
  <c r="I9" i="22" s="1"/>
  <c r="H48" i="23"/>
  <c r="I48" i="23"/>
  <c r="H7" i="22"/>
  <c r="H75" i="22"/>
  <c r="H8" i="22" s="1"/>
  <c r="I40" i="22"/>
  <c r="I7" i="22" s="1"/>
  <c r="I75" i="22"/>
  <c r="I8" i="22" s="1"/>
  <c r="H71" i="17"/>
  <c r="H7" i="17" s="1"/>
  <c r="I71" i="17"/>
  <c r="I7" i="17" s="1"/>
  <c r="H177" i="17"/>
  <c r="H10" i="17" s="1"/>
  <c r="H153" i="17"/>
  <c r="H9" i="17" s="1"/>
  <c r="H8" i="17"/>
  <c r="I177" i="17"/>
  <c r="I10" i="17" s="1"/>
  <c r="I8" i="17"/>
  <c r="I153" i="17"/>
  <c r="I9" i="17" s="1"/>
  <c r="H8" i="23" l="1"/>
  <c r="I8" i="23"/>
  <c r="I12" i="23" s="1"/>
  <c r="J32" i="16" s="1"/>
  <c r="H11" i="17"/>
  <c r="H28" i="16" s="1"/>
  <c r="I11" i="17"/>
  <c r="J28" i="16" s="1"/>
  <c r="I11" i="22"/>
  <c r="J30" i="16" s="1"/>
  <c r="H11" i="22"/>
  <c r="H30" i="16" s="1"/>
  <c r="H12" i="23" l="1"/>
  <c r="H32" i="16" s="1"/>
  <c r="H39" i="16" s="1"/>
  <c r="J39" i="16"/>
  <c r="J41" i="16" l="1"/>
  <c r="J43" i="16" s="1"/>
  <c r="H45" i="16" l="1"/>
</calcChain>
</file>

<file path=xl/sharedStrings.xml><?xml version="1.0" encoding="utf-8"?>
<sst xmlns="http://schemas.openxmlformats.org/spreadsheetml/2006/main" count="697" uniqueCount="405">
  <si>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</si>
  <si>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</si>
  <si>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</si>
  <si>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</si>
  <si>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</si>
  <si>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</si>
  <si>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</si>
  <si>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</si>
  <si>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</si>
  <si>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</si>
  <si>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</si>
  <si>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</si>
  <si>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m2</t>
  </si>
  <si>
    <t>Munkanem összesen:</t>
  </si>
  <si>
    <t>db</t>
  </si>
  <si>
    <t>FŐÖSSZESÍTŐ</t>
  </si>
  <si>
    <t>Nettó összesen:</t>
  </si>
  <si>
    <t>Áfa 27%:</t>
  </si>
  <si>
    <t>Bruttó mindösszesen:</t>
  </si>
  <si>
    <t>Építési munkák</t>
  </si>
  <si>
    <t>ÉPÍTÉSZETI MUNKÁK ÖSSZESÍTŐJE</t>
  </si>
  <si>
    <t>m3</t>
  </si>
  <si>
    <t>m</t>
  </si>
  <si>
    <t>ÉPÍTÉSI MUNKÁIHOZ</t>
  </si>
  <si>
    <t xml:space="preserve">    Építészeti munkák</t>
  </si>
  <si>
    <t>ÉPÍTÉSZETI MUNKÁK MUNKÁK ÖSSZESEN NETTÓ:</t>
  </si>
  <si>
    <t>Építtető:</t>
  </si>
  <si>
    <t>készült</t>
  </si>
  <si>
    <t>Bontások</t>
  </si>
  <si>
    <t>fm</t>
  </si>
  <si>
    <t>ÉPÜLETVILLAMOSSÁGI MUNKÁK ÖSSZESÍTŐJE</t>
  </si>
  <si>
    <t>ÉPÜLETVILLAMOSSÁGI MUNKÁK ÖSSZESEN NETTÓ:</t>
  </si>
  <si>
    <t>ÉPÜLETGÉPÉSZETI MUNKÁK ÖSSZESEN NETTÓ:</t>
  </si>
  <si>
    <t>Országgyűlés Hivatala</t>
  </si>
  <si>
    <t>1055 Budapest, Kossuth Lajos tér 1-3.</t>
  </si>
  <si>
    <t>Kőmunkák</t>
  </si>
  <si>
    <t>Fémmunkák</t>
  </si>
  <si>
    <t>Tardosi vörös mészkő visszavésése 14-15 cm mélységben (tervezett burkolat rétegrendjének megfelelően)</t>
  </si>
  <si>
    <t xml:space="preserve">Homlokzatok lábazatán 1. réteg alatt lábazati vakolat és tégla visszavésése, kő alsó élének egyenes vonalú vésése, szalag/stokkolás javításával </t>
  </si>
  <si>
    <t>Homlokzatok lábazatán "lelógó" 1. réteg köveinek visszavésése, szalag/stokkolás javításával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</si>
  <si>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</si>
  <si>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</si>
  <si>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</si>
  <si>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</si>
  <si>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</si>
  <si>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</si>
  <si>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</si>
  <si>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</si>
  <si>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</si>
  <si>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</si>
  <si>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</si>
  <si>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</si>
  <si>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</si>
  <si>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</si>
  <si>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</si>
  <si>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</si>
  <si>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</si>
  <si>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</si>
  <si>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</si>
  <si>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</si>
  <si>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2.1</t>
  </si>
  <si>
    <t>2.2</t>
  </si>
  <si>
    <t>2.3</t>
  </si>
  <si>
    <t>2.4</t>
  </si>
  <si>
    <t>2.5</t>
  </si>
  <si>
    <t>2.6</t>
  </si>
  <si>
    <t>2.7</t>
  </si>
  <si>
    <t>Vasbeton födém készítése D600 mm födémáttöréssel, csatornafedlap fogadására</t>
  </si>
  <si>
    <t>Helyszíni beton és vasbeton munkák (kőműves munkák)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</si>
  <si>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</si>
  <si>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</si>
  <si>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</si>
  <si>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</si>
  <si>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</si>
  <si>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</si>
  <si>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</si>
  <si>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</si>
  <si>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</si>
  <si>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</si>
  <si>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</si>
  <si>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L-01 jelű díszvilágítás akna rácsot alátámasztó Z-profil, L-04 jelű konszignáció szerint</t>
  </si>
  <si>
    <t>L-profilú mészkő sarokelem gyártása és beépítése az egyes homlokzatok lábazati kövei alá</t>
  </si>
  <si>
    <t>50 mm vastag mészkő burkolat a díszlépcsők pihenőjén, a korlát sávjában</t>
  </si>
  <si>
    <t>Homlokzatok lábazatán 1. rétegbeli kövek alsó élének egyenes vonalú vésése, szalag/stokkolás javításával</t>
  </si>
  <si>
    <t>Tisztítónyílás feltárása esőcsatorna ejtőcső mellett</t>
  </si>
  <si>
    <t>Aljzat bontása D1 árkád vasbeton folyóka meghosszabbításához</t>
  </si>
  <si>
    <t>Díszvilágítás elektromos kötődobozainak óvatos kibontása, ideiglenes mobil alapzatra rögzítése, majd a díszburkolat elkészülte után visszaszerelés az eredeti pozízióba</t>
  </si>
  <si>
    <t>4.1</t>
  </si>
  <si>
    <t>4.2</t>
  </si>
  <si>
    <t>4.3</t>
  </si>
  <si>
    <t>4.4</t>
  </si>
  <si>
    <t>4.5</t>
  </si>
  <si>
    <t>4.6</t>
  </si>
  <si>
    <t>4.7</t>
  </si>
  <si>
    <r>
      <rPr>
        <b/>
        <sz val="10"/>
        <color theme="1"/>
        <rFont val="Times New Roman CE"/>
        <charset val="238"/>
      </rPr>
      <t>L-01</t>
    </r>
    <r>
      <rPr>
        <sz val="10"/>
        <color theme="1"/>
        <rFont val="Times New Roman CE"/>
        <charset val="238"/>
      </rPr>
      <t xml:space="preserve"> jelű díszvilágítás meglévő/megmaradó aknafedlap fölé újonnan készítendő acél rács, beépítéshez kerettel, pántokkal, süllyesztett zárral, felületkezeléssel,                        konszignáció szerinti kivitelben</t>
    </r>
  </si>
  <si>
    <r>
      <rPr>
        <b/>
        <sz val="10"/>
        <color theme="1"/>
        <rFont val="Times New Roman CE"/>
        <charset val="238"/>
      </rPr>
      <t>L-02</t>
    </r>
    <r>
      <rPr>
        <sz val="10"/>
        <color theme="1"/>
        <rFont val="Times New Roman CE"/>
        <charset val="238"/>
      </rPr>
      <t xml:space="preserve"> jelű Zellerin fedlap és keret utángyártása és beépítése meglévő akna fölé,        konszignáció szerinti kivitelben</t>
    </r>
  </si>
  <si>
    <t>33-000-61.1</t>
  </si>
  <si>
    <t>42-000-5.1.1</t>
  </si>
  <si>
    <t>M45-000-3.2-0000002</t>
  </si>
  <si>
    <t>M45-000-3.2-0000001</t>
  </si>
  <si>
    <t>M45-000-3.2-0000003</t>
  </si>
  <si>
    <t>M42-000-5.2.1-0000001</t>
  </si>
  <si>
    <t>M42-000-5.2.1-0000002</t>
  </si>
  <si>
    <t>M45-000-2.4</t>
  </si>
  <si>
    <t>53-000-3.2</t>
  </si>
  <si>
    <t>M63-001-3.1-0000001</t>
  </si>
  <si>
    <t>M63-001-3.1-0000002</t>
  </si>
  <si>
    <t>M63-001-3.1-0000003</t>
  </si>
  <si>
    <t>M63-001-3.1-0000004</t>
  </si>
  <si>
    <t>62-001-3.1</t>
  </si>
  <si>
    <t>Aszfaltburkolatok elbontása + közműalagút fedlap ideiglenes eltávolítása és visszahelyezése + visszaaszfaltozás (ahol más miatt nincs szükség bontásra)</t>
  </si>
  <si>
    <t>Aszfaltburkolat elbontása
(ahol rétegrend miatt szükséges)</t>
  </si>
  <si>
    <t>Aszfaltburkolat és vasbeton lemez elbontása</t>
  </si>
  <si>
    <t>62-001-1.1</t>
  </si>
  <si>
    <t>M62-002-2.3-0000001</t>
  </si>
  <si>
    <t>Folyóka fémrács és keret bontása 36 cm szélességben</t>
  </si>
  <si>
    <t>Meglevő revíziós nyílás fetárása visszabetonozott akna felett</t>
  </si>
  <si>
    <t>M31-000-13.2-0000001</t>
  </si>
  <si>
    <t>M31-000-13.2-0000002</t>
  </si>
  <si>
    <t>M31-000-13.2-0000003</t>
  </si>
  <si>
    <t>M71-000-1.9.1</t>
  </si>
  <si>
    <t>Beton aljzat készítése helyszínen kevert betonból, díszlépcső mentén, 5 cm vastag mészkő burkolóelemek fogadására</t>
  </si>
  <si>
    <t>M31-051-1.1-0112140</t>
  </si>
  <si>
    <t>Lyukfúrás betonba, vasbetonba          elektromos terv szerint</t>
  </si>
  <si>
    <t>31-052-1.2.1</t>
  </si>
  <si>
    <t>21-004-4.1.1-0120401</t>
  </si>
  <si>
    <t>M31-011-1.1-0121110</t>
  </si>
  <si>
    <t>M31-021-4.1.1-0222410</t>
  </si>
  <si>
    <t>31-051-1.1-0121110</t>
  </si>
  <si>
    <t>31-051-5.1-0112110</t>
  </si>
  <si>
    <t>Vasbeton csatorna készítése                              D1 árkád vasbeton folyóka meghosszabbítása, meglévő keresztmetszetet folytatva, déli végén lezárással, a csapadékvíz bekötés részére áttörés kialakításával (merőleges, könnyen tisztítható kialakítás)</t>
  </si>
  <si>
    <t>53-007-005.3-0000001</t>
  </si>
  <si>
    <t>53-007-005.3-0000002</t>
  </si>
  <si>
    <t>53-007-005.3-0000003</t>
  </si>
  <si>
    <t>53-007-005.3-0000004</t>
  </si>
  <si>
    <t>53-007-005.3-0000005</t>
  </si>
  <si>
    <t>Meglévő, eredeti, bontott Zellerin aknafedlap visszaépítése</t>
  </si>
  <si>
    <t xml:space="preserve"> 45-004-001-0000001</t>
  </si>
  <si>
    <t>45-005-001.1-0000001</t>
  </si>
  <si>
    <t>Folyóka hosszoldala mentén fugázás készítése homokból</t>
  </si>
  <si>
    <t>M42-073-1.1-0000001</t>
  </si>
  <si>
    <t>M42-073-1.1-0000002</t>
  </si>
  <si>
    <t>M42-071-002-0000001</t>
  </si>
  <si>
    <t>M42-071-002-0000002</t>
  </si>
  <si>
    <t>M42-071-002-0000003</t>
  </si>
  <si>
    <t>M42-073-1.11-0000001</t>
  </si>
  <si>
    <t>42-022-1.2.1.3.2.1.1-0000002</t>
  </si>
  <si>
    <t>42-022-1.2.1.3.2.1.1-0000003</t>
  </si>
  <si>
    <t>42-022-1.2.1.3.2.1.1-0000004</t>
  </si>
  <si>
    <t>M69-001-1.1.1.1</t>
  </si>
  <si>
    <t>48-014-8.1-0216011</t>
  </si>
  <si>
    <t>Építéselőkészítő munkák</t>
  </si>
  <si>
    <t>Alépítményi munkák</t>
  </si>
  <si>
    <t>Felépítményi munkák</t>
  </si>
  <si>
    <t>Helyreállítási munkák</t>
  </si>
  <si>
    <t xml:space="preserve">Előregyártott és monolit csatornák és aknák törmelékre bontása,
betonból
</t>
  </si>
  <si>
    <t xml:space="preserve">Aszfalttörmelék elszállítása, lerakóhelyi díjjal, ürítéssel,
kézi felrakással
5,00 km távolságra
</t>
  </si>
  <si>
    <t>Betontörmelék elszállítása, lerakóhelyi díjjal, ürítéssel,                                                                           kézi felrakással                                                      5,00 km távolságra</t>
  </si>
  <si>
    <t xml:space="preserve">Meglévő közművek felfüggesztése, üzembiztosítása, építés és
bontás, 1,5 m árokszélességig
acél, azbesztcement v. műanyag vezeték
</t>
  </si>
  <si>
    <t>Vízvételezés tűzcsapról felvonulási területhez, szerelvényeivel</t>
  </si>
  <si>
    <t>Biztonsági védőkorlát építése és bontása háromsoros deszkából</t>
  </si>
  <si>
    <t xml:space="preserve">Hídprovizórium építése és bontása gyalogos forgalomra
padlóburkolattal, korláttal és lábdeszkával (1,5x1 m) 1db
</t>
  </si>
  <si>
    <t>Munkaárok földkiemelése közművesített területen, kézi erővel,
bármely konzisztenciájú talajban, a kitermelt föld depóniába                                                  vagy járműre rakásával,
dúcolt árokból, 3 m árokszélességig
IV. osztályú talajban
2,0 m mélységig</t>
  </si>
  <si>
    <t>Közmű feltárás kézi erővel,
IV. osztályú talajban</t>
  </si>
  <si>
    <t>Munkaárok földkiemelése közművesített területen, kézi erővel,
bármely konzisztenciájú talajban, a kitermelt föld depóniába
vagy járműre rakásával,
dúcolt árokból, 3 m árokszélességig
IV. osztályú talajban
többlet minden további 2,0 m mélység után</t>
  </si>
  <si>
    <t>Munkaárok földkiemelése közművesített területen, kézi erővel,
bármely konzisztenciájú talajban, a kitermelt föld depóniába
vagy járműre rakásával,
dúcolt árokból, 3 m árokszélességig                      IV. osztályú talajban
többlet minden további 2,0 m mélység után</t>
  </si>
  <si>
    <t>Munkagödör földkiemelése épületek és műtárgyak helyén, gépi
erővel. Kiegészítő kézi munkával, bármilyen konzisztenciájú,                                                       I-IV. osztályú talajban, a kitermelt föld depóniába vagy járműre
rakásával,
10,1-150 m2 alapterület között
5,50 m mélységig</t>
  </si>
  <si>
    <t>Földvisszatöltés munkagödörbe, vagy munkaárokba, tömörítés
nélkül, réteges elterítéssel, I-IV osztályú talajban,                                                                kézi erővel, az anyag súlypontja karoláson belül,
építmény (épületalap, műtárgy, vezeték) felett és mellett
50 cm vastagságig
hozott anyagból</t>
  </si>
  <si>
    <t>Földvisszatöltés munkagödörbe, vagy munkaárokba, tömörítés
nélkül, réteges elterítéssel, I-IV osztályú talajban,
kézi erővel, az anyag súlypontja karoláson belül,
építményt (épületalap, műtárgy, vezeték) környező
50 cm-en túli szelvényrészben
helyi anyagból</t>
  </si>
  <si>
    <t>Tömörítés bármely tömörítési osztályban, gépi erővel, kis felületen
90% tömörségi fokra</t>
  </si>
  <si>
    <t>Tömörítés bármely tömörítési osztályban, gépi erővel, vezeték felett és mellett
85% tömörségi fokra</t>
  </si>
  <si>
    <t>Tömörítés bármely tömörítési osztályban, gépi erővel,
kis felületen
95% tömörségi fokra</t>
  </si>
  <si>
    <t>Ágyazatok készítése előre elkészített tükörben,
vízépítési kőművek alá
nyers homokos kavicsból</t>
  </si>
  <si>
    <t>Tömörítés bármely tömörítési osztályban, gépi erővel,
nagy felületen
90% tömörségi fokra</t>
  </si>
  <si>
    <t>Munkaárok dúcolása és bontása 5,00 m mélységig 5,00 m
szélességig, kétoldali dúcolással,              függőleges pallózással,
0,80-2,00 m árokszélesség között
zártsorú</t>
  </si>
  <si>
    <t>Kitermelt talaj elszállítása, lerakóhelyi díjjal,
gépi felrakással
I-IV. osztályú talajban
5,00 km távolságra</t>
  </si>
  <si>
    <t>Akna dúcolása és bontása 5,00 m mélységig
10,0 m2 alapterületig</t>
  </si>
  <si>
    <t>Előregyártott 1,4 méter átmérőjű R140HS vasbeton cső vágóéllel.
Betonminőség: C30/37 XA2, C45/55 XA2 Szabvány: MSzEN 1916: 
2003 V1 minőségben
R140HS vb. cső vágóéllel</t>
  </si>
  <si>
    <t>Tokos üvegszál erősítésű műanyag csatornacső beépítése,
gumigyűrűs toktömítéssel, földárokba szerelve, a földmunka
költsége nélkül                                                    [HOBAS CC-GRP típusú,] üvegszál erősítésű műanyag gravitációs csatornacső, 
Termékszabvány: MSz EN 14364+A1: 2006 Méretosztály: B (ár kérésre a 0 Ft 
anyagköltségű tételeknél)
PN1/SN10000
DN600 ÜPE  (nyílt feltárással)</t>
  </si>
  <si>
    <t>Tokos műanyag csatornacső beépítése gumigyűrűs toktömítéssel,
földárokba szerelve, a földmunka költsége nélkül,
[PIPELIFE KGEM típusú,] tokos csatornacső,
SN 8, KM-PVC; PVC-U anyagú, MSzEN 1401 szerint
DN200, 300, 400 PVC-U; KM-PVC</t>
  </si>
  <si>
    <t>Önszintező öntöttvas aknafedlap és fedlapkeret elhelyezése
cementhabarcs rögzítéssel,
[WAVIN típusú,] öntöttvas fedlap, nehéz
890 F D 600 mm [CAO60N]</t>
  </si>
  <si>
    <t>Előregyrátott tisztítóakna építése
Előregyrátott tisztítóakna</t>
  </si>
  <si>
    <t>Monolit aknakamrával kialakított zsilipakna építése
Zsilipakna építése</t>
  </si>
  <si>
    <t>Kútsüllyesztéssel kivitelezett 1.4 méter átmérőjű előregyártott akna építése
Nyomószilárdsági osztály: C30/37 Környezeti osztály: XA1
32-F2</t>
  </si>
  <si>
    <t>Kitöltő és kiegyenlítő beton készítése, előírt összetételű betonból,
Termékszabvány: MSz EN 4798-1: 2004 Nyomószilárdsági osztály: C25/30 
Környezeti osztály: XC2
16-F2</t>
  </si>
  <si>
    <t>Alap vagy szerelőbeton készítése aknához,
Előírt összetételű betonból. Termékszabvány: MSz EN 206-1
Nyomószilárdsági osztály: C12/15 Környezeti osztály: XN (H)
32-F1</t>
  </si>
  <si>
    <t>Vakolat készítése csatornaszelvényekb. és aknákban a felület
kiegyenlítésére,
egy réteg cementhabarcsból, sima kivitelben,
5 mm vastagságban
Hvz 150</t>
  </si>
  <si>
    <t>Külső-belső mintadeszkázat készítése aknához és akna jellegű műtárgyhoz,
sík felülettel</t>
  </si>
  <si>
    <t>Külső-belső mintadeszkázat készítése aknához és akna jellegű műtárgyhoz,
íves felülettel</t>
  </si>
  <si>
    <t>Műanyag bevonatú aknahágcsó beépítése vízzáró és szulfátálló 
cementhabarccsal</t>
  </si>
  <si>
    <t>Csatlakozóhely készítése csatorna vezetékben vagy aknafalban,
beton bekötő csőcsonkkal,
[LEIER gyártmányú,]egyidejűleg beépítve
DN200</t>
  </si>
  <si>
    <t>Csatlakozóhely készítése csatorna vezetékben vagy aknafalban,
beton bekötő bekötőidommal,
egyidejűleg beépítve aknafalban
DN300</t>
  </si>
  <si>
    <t>Csatlakozóhely készítése csatorna vezetékben vagy aknafalban,
beton bekötő bekötőidommal,
egyidejűleg beépítve aknafalban
DN400</t>
  </si>
  <si>
    <t>Vízzárósági vizsgálat
31-40 cm csat. belméretnél</t>
  </si>
  <si>
    <t>Vízzárósági vizsgálat,
30 cm csat. belméretig</t>
  </si>
  <si>
    <t>ORSZÁGHÁZ DUNAI TERASZOK</t>
  </si>
  <si>
    <t>BURKOLATAI ÉS EGYÉB JÁRULÉKOS FELADATOK</t>
  </si>
  <si>
    <t>53-000-3.1</t>
  </si>
  <si>
    <t>M21-011-11.5</t>
  </si>
  <si>
    <t>M21-011-11.6</t>
  </si>
  <si>
    <t>M12-004-5.1</t>
  </si>
  <si>
    <t>M12-004-4.1-0000001</t>
  </si>
  <si>
    <t>15-017-3</t>
  </si>
  <si>
    <t>12-002-1.1</t>
  </si>
  <si>
    <t>21-003-2.1.3</t>
  </si>
  <si>
    <t>21-003-5.2.1.3.1</t>
  </si>
  <si>
    <t>21-003-5.2.1.3.2</t>
  </si>
  <si>
    <t>21-003-7.1.4.1</t>
  </si>
  <si>
    <t>M21-003-11.1.1</t>
  </si>
  <si>
    <t>M21-003-11.1.2</t>
  </si>
  <si>
    <t>21-008-2.3.1</t>
  </si>
  <si>
    <t>21-008-2.2.2</t>
  </si>
  <si>
    <t>21-008-2.2.3</t>
  </si>
  <si>
    <t>53-101-5.1.1.1-0120002</t>
  </si>
  <si>
    <t>21-008-2.1.2</t>
  </si>
  <si>
    <t>13-001-1.2.1.2</t>
  </si>
  <si>
    <t>13-001-4.1</t>
  </si>
  <si>
    <t>M21-011-1.2.1</t>
  </si>
  <si>
    <t>M53-001-24.1-0231740</t>
  </si>
  <si>
    <t>M53-001-32.2.4</t>
  </si>
  <si>
    <t>53-001-32.1.4-0234294</t>
  </si>
  <si>
    <t>M53-005-25.4.1.2-0641644</t>
  </si>
  <si>
    <t>M53-005-25.4.2.1-0000001</t>
  </si>
  <si>
    <t>M53-005-25.4.2.1-0000002</t>
  </si>
  <si>
    <t>M53-005-010.1-0000001</t>
  </si>
  <si>
    <t>M31-051-1.1-0121410</t>
  </si>
  <si>
    <t>23-003-11.1-0112210</t>
  </si>
  <si>
    <t>53-008-2.2.1-0620010</t>
  </si>
  <si>
    <t>53-003-1.2.1</t>
  </si>
  <si>
    <t>53-003-1.2.2</t>
  </si>
  <si>
    <t>53-007-1-1620020</t>
  </si>
  <si>
    <t>53-010-1.2.1-0650001</t>
  </si>
  <si>
    <t>53-010-1.2.2-0646851</t>
  </si>
  <si>
    <t>53-010-1.2.3-0646852</t>
  </si>
  <si>
    <t>53-009-1.1</t>
  </si>
  <si>
    <t>53-009-1.2</t>
  </si>
  <si>
    <t>Villamos energiaellátás</t>
  </si>
  <si>
    <t>Kábeltartó szerkezetek, védőcsövek, vezetékcsatornák, csatornák</t>
  </si>
  <si>
    <t>Köz- és díszvilágítás</t>
  </si>
  <si>
    <t>Villámvédelem és betonalap földelés</t>
  </si>
  <si>
    <t>Kiegészítő tételek, mérnöki szolgáltatások</t>
  </si>
  <si>
    <t>klt</t>
  </si>
  <si>
    <t xml:space="preserve">db </t>
  </si>
  <si>
    <t xml:space="preserve">m      </t>
  </si>
  <si>
    <t>Szerelési segédanyagok</t>
  </si>
  <si>
    <t>Meglévő főelosztóban tartalék 100A-es leágazás felhasználása kábel bekötéssel 2 új tartalék 100A-es leágazás behelyezésével, kompletten</t>
  </si>
  <si>
    <r>
      <t>Erősáramú betápkábel (JET-VILL)
NYCWY 4x50/25mm</t>
    </r>
    <r>
      <rPr>
        <vertAlign val="superscript"/>
        <sz val="10"/>
        <rFont val="Times New Roman"/>
        <family val="1"/>
        <charset val="238"/>
      </rPr>
      <t>2</t>
    </r>
  </si>
  <si>
    <t xml:space="preserve">4x50/25mm2 kábel fogadására alkalmas bilincs dübeles rögzítéssel 0,5m-ként </t>
  </si>
  <si>
    <t xml:space="preserve"> JFA 320P típusú JET-VILL  szekrény elhelyezése, helyének kiásása/kivésése, bekötéssel,  beüzemeléssel, próbázással, jegyzőkönyv készítéssel, kompletten</t>
  </si>
  <si>
    <t>JET-VILL szekrény bekötéséhez Ø63/52mm FXKVR kívül bordázott belül sima falú védécső, új nyomvonalon fekteve</t>
  </si>
  <si>
    <t>JET-VILL szekrény kábelösszekötés zsugorcsöves kialakításban</t>
  </si>
  <si>
    <t>Zónahatáron elhelyezett 3P+NPE I. típusú túlfeszültségvédelem,
ajánlott típus: Dehn-Söhne</t>
  </si>
  <si>
    <t>Kábelcsatorna meglévő védőcsöveinek és tartószerkezetének bontása, hulladékkezeléssel, kompletten</t>
  </si>
  <si>
    <t>Új FXKVR Ø110/95mm2 kívül bordázott belül sima falú védőcső kábelcsatornába, homokágyon fektetve, toldással(védőcsövenként),a csövek közepe minimum 155 mm magasságban kompletten</t>
  </si>
  <si>
    <t>Új FXKVR Ø63/52mm2 kívül bordázott belül sima falú védőcső kábelcsatornába, Ø110mm védőcsövek felett homokágyban fektetve, toldással(védőcsövenként), kompletten</t>
  </si>
  <si>
    <t>Szivárogtató zsomp készítése, aknák alján Ø250mm lyuk átütése, benne Ø250mm PVC csatorna 300mm hosszban (a zsomp teteje szintben kell legyen az akna aljával)</t>
  </si>
  <si>
    <t>Meglévő, új védőcsövekbe átfűzendő 3-5 erű erős- és gyengeáramú kábelek kikötése, új védőcsőbe behúzása, majd meglévő helyre történő visszakötése</t>
  </si>
  <si>
    <t>Új FXKVR Ø63/52mm2 kívül bordázott belül sima falú védőcső kábelcsatornába, Ø110mm védőcsövek felett homokágyban fektetve,közvilágítási kandelláberek részére</t>
  </si>
  <si>
    <t>Új GURO EKM 2 biztosítós szerelvénylap közvilágítási kandelláberek betáplálására</t>
  </si>
  <si>
    <t>NYY-J kábel védőcsőbe húzva Közvilágítási elosztó és Guro szerelvénylapok között
5x4mm2 keresztmetszetben</t>
  </si>
  <si>
    <t>NYY-J kábel védőcsőbe húzva GURO szerelvénylap és kandelláber között
3x2,5mm2 keresztmetszetben</t>
  </si>
  <si>
    <t>Kandelláber világítás kábelének bekötése, daruskocsibérléssel</t>
  </si>
  <si>
    <t>Közvilágítás felújításához külön a BDK által jóváhagyott terv készítése</t>
  </si>
  <si>
    <t xml:space="preserve">Meglévő, új védőcsövekbe átfűzendő 3-5-12 erű díszvilágítási erősáramú kábelek kikötése, új védőcsőbe behúzása, majd meglévő helyre történő visszakötése </t>
  </si>
  <si>
    <t>Földelő vezető csatlakozás hegesztett kötéssel.
Minimum 150mm2 keresztmetszetű hegesztett varrat, horgany fedőréteggel bevonva.</t>
  </si>
  <si>
    <t>Érintésvédelmi mérés és jegyzőkönyv készítése, minősítő irattal</t>
  </si>
  <si>
    <t>Üzembe helyezés előtti első tűzvédelmi szabványossági felülvizsgálat, jegyzőkönyv készítéssel</t>
  </si>
  <si>
    <t>Felújítással érintett területen, elhelyezett földelési összekötések mérése és jegyzőkönyvben történő rögzítése</t>
  </si>
  <si>
    <t>Kábelek beazonosítása</t>
  </si>
  <si>
    <t>Kábelvégek tartós feliratozása</t>
  </si>
  <si>
    <t>Megvalósulási terv készítése</t>
  </si>
  <si>
    <t>Előterjesztések készítése minden beszerelésre kerülő termékről</t>
  </si>
  <si>
    <t>71-009-4</t>
  </si>
  <si>
    <t>71-002-53.5-0336623</t>
  </si>
  <si>
    <t>71-004-6.2-0120503</t>
  </si>
  <si>
    <t>71-009-101.1.1</t>
  </si>
  <si>
    <t>71-001-5.1.1.1-0135402</t>
  </si>
  <si>
    <t>71-001-5.2.1.3-0541243</t>
  </si>
  <si>
    <t>71-013-11.1.4-0310024</t>
  </si>
  <si>
    <t>71-000-1.8</t>
  </si>
  <si>
    <t>71-001-5.1.2.2.1-0130446</t>
  </si>
  <si>
    <t>71-001-5.1.2.2.1-0130606</t>
  </si>
  <si>
    <t>71-001-5.1.2.2.1-0130607</t>
  </si>
  <si>
    <t>71-002-21.2-0217134</t>
  </si>
  <si>
    <t>71-001-5.1.2.2.2-0130610</t>
  </si>
  <si>
    <t>71-008-6-0130634</t>
  </si>
  <si>
    <t>71-002-21.2-0221564</t>
  </si>
  <si>
    <t>71-002-21.1-0217093</t>
  </si>
  <si>
    <t>71-003-10.1-0491051</t>
  </si>
  <si>
    <t>71-101-1.1.1.1.1.1-0130201</t>
  </si>
  <si>
    <t>71-101-1.1.1.1.1.1-0130202</t>
  </si>
  <si>
    <t>71-013-3.1.1-0522512</t>
  </si>
  <si>
    <t>71-013-4.1.1-0522512</t>
  </si>
  <si>
    <t>71-013-9</t>
  </si>
  <si>
    <t>71-013-7.4</t>
  </si>
  <si>
    <t>71-013-8-0121006</t>
  </si>
  <si>
    <t>71-013-11.1.1-0310037</t>
  </si>
  <si>
    <t>71-002-83-0600005</t>
  </si>
  <si>
    <t>71-002-84-0417011</t>
  </si>
  <si>
    <t>71-002-84-0417012</t>
  </si>
  <si>
    <t>71-002-82.1</t>
  </si>
  <si>
    <t>Elvárt CPR szerinti anyagminőségek</t>
  </si>
  <si>
    <t>megj: a kívánt teljesítmény az Országház építése idején a lábazatok készítésekor használt édesvízi mészkő mai megfelelője, a süttői mészkő telejesítménynyilatkozatának alapul vételével került meghatározásra;</t>
  </si>
  <si>
    <t>anyag:   édesvízi kemény mészkő, fehéres árnyalat
felületkezelés:  terv szerint finoman szemcsézett és rovátkolt
testsűrűség:  kb. 2400-2600 kg/m3
vízfelvétel:  max. 0,3 %
fagyállóság:  fagyálló
fagyállóság vált. tényező: &gt; 0,8
kapocslyuk kitörési erő: &gt; 700 N
kopásállóság (Böhme) &lt;20 cm3 / 50 cm2
kopásáll. (széles koptatókorong) &lt; 24 mm
csúszási ell (SRT)  &gt; 50 SRV érték
tűzvédelmi osztály  A1
kapilláris vízfelvétel  &lt; 100 g / m2s
páradiffúziós elleneállás: 240 (száraz; 190 (nedves)
nyomószilárdság:  &gt; 80 N/mm2 (légszáraz)
alak és méretek:  konszignáció szerint: +/- 1 mm mérettűréssel
szín:   egyenletes
felületi pórusosság  pórusmentes, illetve tömített, a felület max 10 %-ában</t>
  </si>
  <si>
    <t>megj.: a kívánt teljesítmény a kemény mészkő javítása esetében a Monulit terméskőjavító anyag teljesítménynyilatkozatának alapul vételével készült; bevizsgált anyag esetében minimális eltérés – tervezői jóváhagyással – megengedett</t>
  </si>
  <si>
    <t xml:space="preserve">a kőjavítás általános feltétele, hogy a javítás tartós (min. 20 év), színben és felületi megjelenésben az eredeti, megmaradó kővel egyező legyen; a javítás végén minimális patinázás, vagyis restaurátori módszerekkel a környezetbe simuló színkorrekció megengedett; </t>
  </si>
  <si>
    <t>nyomószilárdság C1/C2 &gt; 6 n/mm2 / 12 N/mm2
hajlító- húzószilárdság: &gt; 3 N/mm2
tapadószilárdság:  &gt; 0,6 N/mm2
pórusosság:  0,7-0,9 kg/m.h.0,5
zsugorodás:  &lt; 1 mm/m</t>
  </si>
  <si>
    <t>nyomószilárdág:  &gt; 18 N/mm2
hajlító- húzószilárdság: &gt; 3 N/mm2
tapadószilárdság:  &gt; 0,7 N/mm2
kopási ell. (Böhme): &lt; 12 cm3 / 50 cm2
zsugorodás:  &lt; 1 mm/m
vízfelvétel:  7,5 tömeg %</t>
  </si>
  <si>
    <t>- C30/37-XC4-XF1-16-F3: nagy teherbírású, kis vízterhelés esetén fagyálló, nagy vízterhelés esetén (sózni nem szabad), vagy;
- C40/50-XC4-XF3(H)-16-F3: nagy teherbírású, nagy vízterhelés esetén fagyálló;
- alul-felül 3,5 cm betontakarású vasalással, min. 12/15 cm hálóvasalással, B500B acélminőséggel;</t>
  </si>
  <si>
    <r>
      <rPr>
        <b/>
        <u/>
        <sz val="10"/>
        <color theme="1"/>
        <rFont val="Times New Roman CE"/>
        <charset val="238"/>
      </rPr>
      <t>Megjegyzés</t>
    </r>
    <r>
      <rPr>
        <b/>
        <sz val="10"/>
        <color theme="1"/>
        <rFont val="Times New Roman CE"/>
        <charset val="238"/>
      </rPr>
      <t xml:space="preserve">: </t>
    </r>
    <r>
      <rPr>
        <sz val="10"/>
        <color theme="1"/>
        <rFont val="Times New Roman CE"/>
        <charset val="238"/>
      </rPr>
      <t>az elbontott, meglévő betonaljzat helyett készítendő új vasalt betonaljzat minőségei: kis vízterhelés azokon a részeken, ahol felette aszfaltréteg készül (a meglévő kiegészítéseként), nagy vízterhelés azokon a részeken, ahol nincs felette aszfaltborítás;</t>
    </r>
  </si>
  <si>
    <t>megj.: melegen hengerelt aszfalt készítendő 3 cm vastagságban AC 4 kopó 40/100 minőségben; a teljesítményadatokat a Soltút Kft EN13108-1 AC 4 nyilatkozata alapulvételével határoztuk meg;</t>
  </si>
  <si>
    <t>szabadhézag tartalom: Vm = 2,9 % (+/- 3 5 megengedett eltérés)
vízérzékenység:  ITSR = 81,9 %
szöges gumiabroncsok koptatóhatásával szembeni ell: NPD (nincs követelmény)
maradó alakvát. ell. NPD (nincs követelmény)
merevség:  NPD (nincs követelmény)
fáradás:   NPD (nincs követelmény)
csúszásellenállás:  NPD (nincs követelmény)
tűzveszélyesség:  „D” tűzveszélyességi oszt.
keverék-hőmérséklet: 140-180 ’C
szemeloszlás: 31,5, 22,4, 16, 11,2, 8, 5,6 mm = 100 %
   4 mm = 98 %
   2 mm = 64 %
   1 mm = 42 %
   0,25 mm = 24 %
   0,063 mm = 9,9 %
kötőanyagtartalom:  S = 7 % (+/- 0,5 % megegedett eltérés)</t>
  </si>
  <si>
    <t>anyagminőség:
EN szerint: X5CrNi1810
DIN szerint: 1.4301 (a régi MSZ szerint KO33)
anyagjellemzők:
fy = 23 KN/cm2
fu = 50 KN/cm2</t>
  </si>
  <si>
    <t>anyag:  neoprén
hőállóság: -25 / + 80 1C
szín:  fekete
fajsúly:  1,4 g / cm3
felület:  mindkét oldal sima
keménység: 651 Shore A
kivitel:  szövetbetét nélkül
szakítószilárdság: 5 Mpa
minőség:  CR / SBR</t>
  </si>
  <si>
    <t>méret: M8
hossz: 70 mm (+/- 5 mm eltérés megengedett)
típus: rozsdamentes feszítődübel;
például: HILTI  HST3-R M8/ 75 -/10</t>
  </si>
  <si>
    <t>megj.: a rögzítéshez használatos dübel csak rozsdamentes lehet; a javasolt típus a HILTI gyártmánya, de bármely, hasonló paraméterekkel rendelkező rozsdamentes dübel használható.
amennyiben a dübel a meglévő betonvályú peremét megközelíti és feszítődübel kitörés miatt nem használható, úgy a rögzítési pont áthelyezése (fül felhegesztése), vagy ragasztott dübel is használható;</t>
  </si>
  <si>
    <t>megj: a burkolat ágyazata alá geotextília fektetendő, mely az esetlegesen az ágyazat megtartását szolgálja, az átszivárgó vizet ugyanis a rozsdamentes tartószerkezetben kialakított perforáció a folyókába engedi úgy, hogy az ágyazat – a geotextília kasználatával – ne mosódjon ki; a geotextília tulajdonságait a Geotex Light termék teljesítménynyilatkozatának felhasználásával határoztuk meg, de bármely hasonló tulajdonságokkal rendelkező termék felhasználható;</t>
  </si>
  <si>
    <t>alapanyag sűrűsége: 0,9 g/cm2
vastagság:  0,47 mm
szakítószilárdság:  6 kN/m
szakadási nyúlás:  40 / 45 % (hossz-/keresztirány)
CBR teszt:  1,250 KN (átnyomó szilárdság)
dinamikus lyukasztási ell.: 37 mm (kúpejtés)
szilárd szemcse áteresztés: 0,1 mm (+/- 30%)
sikra merőleges vízáteresz.:  0,115 m/s (terhelés nélkül)</t>
  </si>
  <si>
    <t>Térkő burkolat alap bontása, a bontott anyag idomba, vagy szállítóeszközre rakásával, betonágyazattal</t>
  </si>
  <si>
    <t>Folyókák beépítése beton ágyazattal,
külön tételben szereplő földmunkával</t>
  </si>
  <si>
    <t>Térkőburkolat alapozás készítése a meglévővel azonos módon,
kézi munkaerővel   C25/30-XC2-8-F1</t>
  </si>
  <si>
    <t>Talajjavító réteg készítése vonalas létesítményeknél,
3,00 m szélességig vagy építményen belül,
homokból,
(azaz) Közműalagút feltöltése
Természetes szemmegoszlású homok, TH 0/4 P-TT, Nyékládháza</t>
  </si>
  <si>
    <t>A terasz új burkolata alatt fektetett "B" típusú földelő vezető, meglévő földelő szondák összekötésére
FeZn ∅12mm köracél</t>
  </si>
  <si>
    <t>A költségvetés kiírás a műszaki leírással és a tervlapokkal (alaprajzok, részletrajzok, elvi rajzok) együtt érvényes.</t>
  </si>
  <si>
    <t>KÖZMŰÉPÍTÉSI MUNKÁK ÖSSZESÍTŐJE</t>
  </si>
  <si>
    <t>71-002-82.2</t>
  </si>
  <si>
    <t>Díszvilágítás működtetése a burkolat készítésének idején:
Reflektorok leszerelése, ideiglenes elhelyezése, ideiglenes elektromos ellátás biztosítása, majd a burkolat elkészülte után végleges felszerelése</t>
  </si>
  <si>
    <t>kg</t>
  </si>
  <si>
    <t>Lakatos-szerkezetek bontása:
recéslemez aknafedlap és keret bontása</t>
  </si>
  <si>
    <t>Lakatos-szerkezetek bontása:
Zellerin fedlap és keret óvatos bontása</t>
  </si>
  <si>
    <t>Lakatos-szerkezetek bontása:
postafedlap bontása</t>
  </si>
  <si>
    <t>Aszfaltburkolatok elbontása a betonvályú (folyóka) pereméről átl. 20 cm szélességben;</t>
  </si>
  <si>
    <t>Kőburkolatok bontási munkái:
Kiskő, keramit és téglaburkolat bontása,
homokos kavicságyazattal</t>
  </si>
  <si>
    <t>Kőburkolatok bontási és visszaépítési munkái:
Szellőzőakna szegélyköveinek óvatos bontása, szakszerű javítása, restaurálása, majd visszaépítése lejtésben, a burkolat síkjába süllyesztve;</t>
  </si>
  <si>
    <t>FELVONULÁSI MUNKÁK ÖSSZESÍTŐJE</t>
  </si>
  <si>
    <t>Függőleges szerkezetek betonozása:
A közműaknát lezáró, 15 cm vastag, vasalt betonfal készítése kézi erővel, a védőcsövek integrálásával, XN(H), X0b(H), X0v(H) környezeti osztályú, kissé képlékeny vagy képlékeny konzisztenciájú betonból;
A d= 8 mm-es, 15/15-ös hálós vasalást a meglévő aknafalba be kell tüskézni;</t>
  </si>
  <si>
    <t>3.1.1</t>
  </si>
  <si>
    <t>3.1.2</t>
  </si>
  <si>
    <t>3.1.3</t>
  </si>
  <si>
    <t>40 mm széles, 5 mm vastag gumi alátét beépítése részletrajzoknak megfelelően;</t>
  </si>
  <si>
    <t>Zúzalék ágyazat készítése változó vastagságban, 4-12 cm között;</t>
  </si>
  <si>
    <t>Meglévő szellőzőakna acél rácsának roncsolásmentes bontása, felújítása, visszaépítése (tisztítás, kisebb javítások, felületkezelés);</t>
  </si>
  <si>
    <t>Kovácsoltvas korlát felújítása, kiemelés nélkül (tisztítás, kisebb javítások, felületkezelés);</t>
  </si>
  <si>
    <t>Organizáció, felvonulás</t>
  </si>
  <si>
    <t>FELVONULÁSI MUNKÁK MUNKÁK ÖSSZESEN NETTÓ:</t>
  </si>
  <si>
    <t>1</t>
  </si>
  <si>
    <t>2</t>
  </si>
  <si>
    <t>3</t>
  </si>
  <si>
    <t>4</t>
  </si>
  <si>
    <t>5</t>
  </si>
  <si>
    <t>Elektromos csatlakozás kiépítése a Megrendelő által biztosított csatlakozóhelyről, 100 m kábel kiépítésével, elosztószekrénnyel és almérővel;</t>
  </si>
  <si>
    <t>A munkaterület lehatárolása, betontalpakba állított, esztétikus kialakítású ideiglenes kerítés kiépítése 5 méterenként elhelyezett világítással, forgalomterelő táblákkal komplett;</t>
  </si>
  <si>
    <t>Organizációs terv készítése a Megrendelővel és az országházi őrséggel biztonságtechnikai szempontból is egyeztetve 1:200 léptékben;</t>
  </si>
  <si>
    <t>Vízvételi csatlakozás kialakítása és ideiglenes vízelvezetés biztosítása a teraszokon található, meglévő kiállások felhasználásával, almérővel;</t>
  </si>
  <si>
    <t xml:space="preserve">    Felvonulás és organizáció</t>
  </si>
  <si>
    <t>M62-001-4.1</t>
  </si>
  <si>
    <t>M62-001-4.2</t>
  </si>
  <si>
    <t>M22-003-2.3-0000001</t>
  </si>
  <si>
    <t>M62-003-5-0000001</t>
  </si>
  <si>
    <t>M62-003-6-0000001</t>
  </si>
  <si>
    <t>Megjegyzések:
A költségvetésben szereplő tételek műszaki színvonalat képviselnek, melyek helyett csak azonos, vagy jobb műszaki paraméterekkel rendelkező készülékek vagy berendezések alkalmazhatók.
A kiírásban szereplő tételek beárazáskor az egységárban szerepeltetni kell minden olyan segéd és főanyagot, amely a nevezett tétel elkészítéséhez szükséges. Minden tételnél figyelembe kell venni a gyártás, szállítás, a munkaterületen történő anyagmozgatás és szerelés költségeit. Csak első osztályú anyag kerülhet beépítésre.
A kivitelező a beárazását úgy készítse, hogy működőképes rendszert kell beáraznia, ezért minden tétel kompletten egymáshoz kapcsolódva szerepeljen a beárazásban. Ha van olyan tétel amit jelen kiírás nem tartalmaz, de a rendszer működéséhez elengedhetetlen, a kivitelező árazza be és értesítse a generáltervezőt.</t>
  </si>
  <si>
    <t>megj: az összefolyósávokat alátámasztó 4 mm vastag Z szelvényeket párosával össze kell építeni; hegesztéshez csak a rozsdamentes anyag minőségéhez technológiai szempontból illeszkedő hegesztőanyagot szabad használni, azaz nem rozsdamentes anyaghoz gyártott hegesztőanyag nem megengedett!!!;
az anyagminőség meghatározása a szerkezet teljesítményét tartalmazza;</t>
  </si>
  <si>
    <t>megj: a rozsdamentes keret és a kőburkolat közé elhelyezendő 5 mm vastag gumialátét tulajdonságait a Neoprén nevű termék adatlapja alapján határoztuk meg</t>
  </si>
  <si>
    <t>15 cm vasbeton falú vízelvezető folyóka bontása;
É2 teraszon 1,02 m, egyéb helyeken 10-30 cm méretfinomítás szükséges a kiviteli terv szerint;</t>
  </si>
  <si>
    <t>Betonszegély bontási munkái:
Szellőzőakna betonszegélyének bontása a D1 terasz déli végéban;</t>
  </si>
  <si>
    <t>Zúzalékos 3cm vastagságú aszfaltbetonok és öntött aszfaltok bontása kötőréteggel együtt, a bontott anyag deponálásával, kézi erővel, légkalapáccsal</t>
  </si>
  <si>
    <t>Vasbeton járdalap bontása, a bontott anyag idomba, vagy szállítóeszközre rakásával, beton ágyazattal</t>
  </si>
  <si>
    <t>Öntöttaszfalt burkolat készítése, az anyag keverőtelepen vagy mozgó masztikátorban keverve, száraz zúzalékkal érdesítve kézi erővel beépítve 3,0 cm vastagságban MA-4 20/30 keverékből</t>
  </si>
  <si>
    <t>Vasbetonbeton burkolatalap készítése, 15 cm vastagságban, permetezett védőréteggel utókezelve, előírt összetételű betonból. 1,20 m sávszélességben C25/30-XC2- 8-F1</t>
  </si>
  <si>
    <r>
      <rPr>
        <b/>
        <sz val="10"/>
        <color theme="1"/>
        <rFont val="Times New Roman CE"/>
        <charset val="238"/>
      </rPr>
      <t>A1</t>
    </r>
    <r>
      <rPr>
        <sz val="10"/>
        <color theme="1"/>
        <rFont val="Times New Roman CE"/>
        <charset val="238"/>
      </rPr>
      <t xml:space="preserve"> jelű, MSZ EN 124 D400 min. osztályú, 13 cm magas, 60 cm belső átmérőjű, billenésmentes kivitelű, öntöttvas anyagú, kör keresztmetszetű aknafedlap (pl.: Hydrotec DURO 600; a választott termék minőségét és megjelenését a Tervezővel és a Megrendelővel egyeztetni kell) </t>
    </r>
  </si>
  <si>
    <r>
      <rPr>
        <b/>
        <sz val="10"/>
        <color theme="1"/>
        <rFont val="Times New Roman CE"/>
        <charset val="238"/>
      </rPr>
      <t>A2</t>
    </r>
    <r>
      <rPr>
        <sz val="10"/>
        <color theme="1"/>
        <rFont val="Times New Roman CE"/>
        <charset val="238"/>
      </rPr>
      <t xml:space="preserve"> jelű, MSZ EN 124 D400 min. osztályú, 13 cm magas, 60 cm belső átmérőjű, billenésmentes kivitelű, öntöttvas anyagú, kör keresztmetszetű aknafedlap vízzáró kivitelben (pl.: HYDROtight 600; a választott termék minőségét és megjelenését a Tervezővel és a Megrendelővel egyeztetni kell)</t>
    </r>
  </si>
  <si>
    <t>4.8</t>
  </si>
  <si>
    <t>Egyedileg legyártott folyókarács kiemelő, rozsdamentes acélból, kb. 30 kg-os kő kiemeléséhez</t>
  </si>
  <si>
    <t>K-tétel</t>
  </si>
  <si>
    <t>19-010-1.1.2</t>
  </si>
  <si>
    <t>19-071-1.2</t>
  </si>
  <si>
    <t>19-081-1.1</t>
  </si>
  <si>
    <t>M12-021-1.1-0121601</t>
  </si>
  <si>
    <t>A munkakterület folyamatos, napi szintű tisztántartása és takarítása, a keletkezett hulladék osztályozásával és legalább kétnaponként történő elszállításával;</t>
  </si>
  <si>
    <t>19-090-1</t>
  </si>
  <si>
    <t>63-001-2.1</t>
  </si>
  <si>
    <t>64-001-2.1</t>
  </si>
  <si>
    <t>63-005-4.1</t>
  </si>
  <si>
    <t>31-051-001.2-0000001</t>
  </si>
  <si>
    <t>Üzemi és használati víz elleni bevonatszigetelések készítése folyókában és aknájában;
meglévő beton - repedezett, dilatálatlan - védelmére magas minőségű bevonatszigetelés készítendő (pl. Remmers Multi-Baudicht 2K)</t>
  </si>
  <si>
    <t xml:space="preserve">    Külső közmű munkák (FŐMTERV adatszolgáltatás alapján)</t>
  </si>
  <si>
    <t xml:space="preserve">    Épületvillamossági munkák (WTF Kft. árazott kiírása alapján)</t>
  </si>
  <si>
    <t>AZ</t>
  </si>
  <si>
    <t>építészet: Masznyik és Gábor Építésziroda Kft. Kiviteli tervei alapján
külső közmű: FŐMTERV Kiviteli tervei alapján
elektromosság: WFT Tervező és Szolgáltató Kft. Kiviteli tervei alapján</t>
  </si>
  <si>
    <t>dátum: 2017. november hó</t>
  </si>
  <si>
    <t>20 cm vtg. vasalt betonaljzat készítése az elbontott aljzat helyett, metszetrajzokon meghatározott rétegvastagság szerinti helyet hagyva a kiskockakő burkolat számára</t>
  </si>
  <si>
    <t>megj: a kívánt teljesítmény az alsó rakparton elhelyezett burkolókövek mérési eredményeit alapul vételével került meghatározásra, az ausztriai mauthauseni gránit adatainak figyelembevételével;</t>
  </si>
  <si>
    <t>anyag: vegyes színű gránit kiskocka, 8x8x8 cm
felületképzés: hasított
testsűrűség: kb. 2700 kg/m3
porozitás: 0,5 %
alapvíztartalom: 0,2 %
vízfelszívás: 0,4 %
fagyrepedékesség: 0 %
nyomószilárdság: 65 N/mm2
hajlítószilárdság: kb. 20 N/mm2
kopás / Böhme: 6-8 cm3/50cm2
alak és méretek: 8 x 8 x 8 cm kiskocka
szín: kékes-szürke, szürke, sárgás = vegyes, a rakparti minta szerint
alakváltozás a látható old.: nem megengedett
ki- és befagyással sz. ell.: nem megengedett</t>
  </si>
  <si>
    <t>Gránit kiskockakő kültéri burkolat fektetése a kiviteli tervek szerint, 8 cm vastagságban, 10 mm-es fugával (folyókák és kőkeretek nélküli terület);</t>
  </si>
  <si>
    <t>M62-003-2.1-0210011</t>
  </si>
  <si>
    <t xml:space="preserve">Térkő burkolat (10x10x10 cm bazaltkocka Rompox fugával) óvatos bontása a kötőréteggel együtt, a bontott anyag deponálásával, kézi erővel. A burkolatot teljes egészében meg kell tisztítani, vissza kell építeni, a meglévővel anyagban és színben egyező pótlás legfeljebb 10 %-ban lehetséges. (182 m2 = 15 m3)
</t>
  </si>
  <si>
    <t>A meglévővel azonos térkőburkolat készítése a meglévő, bontott és tisztított bazaltkockák felhasználásával, legfeljebb 10 %-os pótlásával, a melévővel egyező Rompox fugázó felhasználásával, kézi erővel beépítve,
MA-4-20/30 keverékből (182 m2 = 15 m3)</t>
  </si>
  <si>
    <t>A kültéri burkolatban lévő egyedi, gránit anyagú folyókarács készítése és fektetése a kiviteli tervek szerint 8 cm vastagságban, 8 mm-es fugával, összesen 63,92 m2;</t>
  </si>
  <si>
    <t>Kültéri burkolatben lévő egyedi, gránit anyagú, profilos kőkeret fektetése a kiviteli tervek szerint 10 cm vastagságban, 8 mm-es fugával, összesen 4,39 m2;</t>
  </si>
  <si>
    <t>10 mm műgyanta kötésű fugázóanyag számításához a terasz összterülete 1445,53 m2, a fuga mélysége 8 cm:
(például Rompox D1000 bazalt, vagy hasonló)
A szükséges mennyiséget szoftver számítja</t>
  </si>
  <si>
    <t>Rácsos gránit anyagú folyókarácsot alátámasztó keretsor készítése és elhelyezése kettős Z-profillal és távtartókkal a kivitelei terv alapján, L-03 jelű konszignáció szerinti kivitelben;
a modulméret 48 cm, a kereteket e méret többszörözésével kell elkészíteni 3 - 4 m körüli hosszúságban;
egy elem 2 m-nél rövidebb nem lehet;</t>
  </si>
  <si>
    <t>a gránit kiskockakő burkolat alatti andezit-, vagy bazaltzúzalék ágyazat csak 2-4 mm közötti szemnagyságú lehet, homokot, vagy egyéb frakciót nem tartalmazhat;</t>
  </si>
  <si>
    <t>Szellőzőakna elbontott betonszegély helyett mészkő szegély készítése és javítandó elemek pótlása</t>
  </si>
  <si>
    <t>Díszvilágítás meglévő/megmaradó aknafedlapja köré vízküszöböt alkotó, gránit "kőkeret" gyártása és elhelyezése</t>
  </si>
  <si>
    <t>ÁRAZATLAN KÖLTSÉGVETÉS - KÖLTSÉGBECSLÉS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</si>
</sst>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[$Ft-40E]_-;\-* #,##0\ [$Ft-40E]_-;_-* &quot;-&quot;??\ [$Ft-40E]_-;_-@_-"/>
    <numFmt numFmtId="165" formatCode="#,##0\ &quot;Ft&quot;"/>
    <numFmt numFmtId="166" formatCode="0.0"/>
    <numFmt numFmtId="167" formatCode="_-* #,##0\ &quot;Ft&quot;_-;\-* #,##0\ &quot;Ft&quot;_-;_-* &quot;-&quot;??\ &quot;Ft&quot;_-;_-@_-"/>
    <numFmt numFmtId="168" formatCode="&quot;H-&quot;0000"/>
    <numFmt numFmtId="169" formatCode="\ #,##0.00&quot; DM &quot;;\-#,##0.00&quot; DM &quot;;&quot; -&quot;#&quot; DM &quot;;@\ "/>
  </numFmts>
  <fonts count="5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4"/>
      <color indexed="8"/>
      <name val="Times New Roman CE"/>
      <charset val="238"/>
    </font>
    <font>
      <i/>
      <sz val="10"/>
      <name val="Arial CE"/>
      <charset val="238"/>
    </font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sz val="14"/>
      <color theme="1"/>
      <name val="Times New Roman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0"/>
      <name val="Helv"/>
    </font>
    <font>
      <sz val="10"/>
      <name val="Arial"/>
      <family val="2"/>
    </font>
    <font>
      <b/>
      <i/>
      <sz val="10"/>
      <name val="Times New Roman CE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50"/>
      <name val="MS Sans Serif"/>
      <family val="2"/>
      <charset val="238"/>
    </font>
    <font>
      <sz val="12"/>
      <name val="Times New Roman CE"/>
      <charset val="238"/>
    </font>
    <font>
      <sz val="11"/>
      <color theme="1"/>
      <name val="Calibri"/>
      <family val="2"/>
      <scheme val="minor"/>
    </font>
    <font>
      <vertAlign val="superscript"/>
      <sz val="10"/>
      <name val="Times New Roman"/>
      <family val="1"/>
      <charset val="238"/>
    </font>
    <font>
      <sz val="11"/>
      <color theme="1"/>
      <name val="Times New Roman"/>
      <family val="2"/>
      <charset val="238"/>
    </font>
    <font>
      <i/>
      <u/>
      <sz val="10"/>
      <color theme="1"/>
      <name val="Times New Roman CE"/>
      <charset val="238"/>
    </font>
    <font>
      <b/>
      <u/>
      <sz val="10"/>
      <color theme="1"/>
      <name val="Times New Roman CE"/>
      <charset val="238"/>
    </font>
    <font>
      <sz val="10"/>
      <color rgb="FFFF0000"/>
      <name val="Times New Roman CE"/>
      <charset val="238"/>
    </font>
    <font>
      <i/>
      <sz val="10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Times New Roman CE"/>
      <charset val="238"/>
    </font>
    <font>
      <sz val="10"/>
      <color rgb="FF000000"/>
      <name val="Arial"/>
      <family val="2"/>
      <charset val="238"/>
    </font>
    <font>
      <i/>
      <u/>
      <sz val="10"/>
      <name val="Times New Roman CE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10"/>
        <bgColor indexed="60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4">
    <xf numFmtId="0" fontId="0" fillId="0" borderId="0"/>
    <xf numFmtId="0" fontId="1" fillId="0" borderId="0"/>
    <xf numFmtId="44" fontId="11" fillId="0" borderId="0" applyFont="0" applyFill="0" applyBorder="0" applyAlignment="0" applyProtection="0"/>
    <xf numFmtId="0" fontId="18" fillId="0" borderId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8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20" fillId="17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1" borderId="0" applyNumberFormat="0" applyBorder="0" applyAlignment="0" applyProtection="0"/>
    <xf numFmtId="0" fontId="20" fillId="16" borderId="0" applyNumberFormat="0" applyBorder="0" applyAlignment="0" applyProtection="0"/>
    <xf numFmtId="0" fontId="20" fillId="18" borderId="0" applyNumberFormat="0" applyBorder="0" applyAlignment="0" applyProtection="0"/>
    <xf numFmtId="0" fontId="21" fillId="10" borderId="6" applyNumberFormat="0" applyAlignment="0" applyProtection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19" borderId="10" applyNumberFormat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1" fillId="20" borderId="12" applyNumberFormat="0" applyFont="0" applyAlignment="0" applyProtection="0"/>
    <xf numFmtId="0" fontId="29" fillId="7" borderId="0" applyNumberFormat="0" applyBorder="0" applyAlignment="0" applyProtection="0"/>
    <xf numFmtId="0" fontId="30" fillId="21" borderId="13" applyNumberFormat="0" applyAlignment="0" applyProtection="0"/>
    <xf numFmtId="0" fontId="31" fillId="0" borderId="0" applyNumberFormat="0" applyFill="0" applyBorder="0" applyAlignment="0" applyProtection="0"/>
    <xf numFmtId="0" fontId="11" fillId="0" borderId="0"/>
    <xf numFmtId="0" fontId="11" fillId="0" borderId="0"/>
    <xf numFmtId="0" fontId="19" fillId="0" borderId="0"/>
    <xf numFmtId="0" fontId="18" fillId="0" borderId="0"/>
    <xf numFmtId="0" fontId="11" fillId="0" borderId="0"/>
    <xf numFmtId="0" fontId="19" fillId="0" borderId="0"/>
    <xf numFmtId="0" fontId="11" fillId="0" borderId="0"/>
    <xf numFmtId="0" fontId="11" fillId="0" borderId="0"/>
    <xf numFmtId="0" fontId="18" fillId="0" borderId="0"/>
    <xf numFmtId="0" fontId="18" fillId="0" borderId="0"/>
    <xf numFmtId="0" fontId="32" fillId="0" borderId="14" applyNumberFormat="0" applyFill="0" applyAlignment="0" applyProtection="0"/>
    <xf numFmtId="0" fontId="33" fillId="6" borderId="0" applyNumberFormat="0" applyBorder="0" applyAlignment="0" applyProtection="0"/>
    <xf numFmtId="0" fontId="34" fillId="22" borderId="0" applyNumberFormat="0" applyBorder="0" applyAlignment="0" applyProtection="0"/>
    <xf numFmtId="0" fontId="36" fillId="0" borderId="0"/>
    <xf numFmtId="0" fontId="35" fillId="21" borderId="6" applyNumberFormat="0" applyAlignment="0" applyProtection="0"/>
    <xf numFmtId="0" fontId="37" fillId="0" borderId="0" applyNumberFormat="0" applyFill="0" applyBorder="0" applyProtection="0">
      <alignment horizontal="left"/>
    </xf>
    <xf numFmtId="43" fontId="1" fillId="0" borderId="0" applyFont="0" applyFill="0" applyBorder="0" applyAlignment="0" applyProtection="0"/>
    <xf numFmtId="0" fontId="37" fillId="23" borderId="0" applyNumberFormat="0" applyAlignment="0" applyProtection="0"/>
    <xf numFmtId="0" fontId="37" fillId="0" borderId="0"/>
    <xf numFmtId="0" fontId="1" fillId="0" borderId="0"/>
    <xf numFmtId="0" fontId="18" fillId="0" borderId="0"/>
    <xf numFmtId="0" fontId="36" fillId="0" borderId="0"/>
    <xf numFmtId="0" fontId="42" fillId="0" borderId="0" applyNumberFormat="0" applyFont="0" applyBorder="0" applyAlignment="0" applyProtection="0">
      <protection locked="0"/>
    </xf>
    <xf numFmtId="0" fontId="43" fillId="0" borderId="0"/>
    <xf numFmtId="169" fontId="18" fillId="0" borderId="0" applyFill="0" applyBorder="0" applyAlignment="0" applyProtection="0"/>
    <xf numFmtId="0" fontId="44" fillId="0" borderId="0"/>
    <xf numFmtId="9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0" fontId="46" fillId="0" borderId="0"/>
  </cellStyleXfs>
  <cellXfs count="227">
    <xf numFmtId="0" fontId="0" fillId="0" borderId="0" xfId="0"/>
    <xf numFmtId="0" fontId="12" fillId="0" borderId="0" xfId="0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1" xfId="0" applyFont="1" applyBorder="1" applyAlignment="1">
      <alignment horizontal="right" vertical="top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Border="1" applyAlignment="1">
      <alignment vertical="top" wrapText="1"/>
    </xf>
    <xf numFmtId="0" fontId="13" fillId="3" borderId="0" xfId="0" applyFont="1" applyFill="1" applyAlignment="1">
      <alignment horizontal="left" vertical="top"/>
    </xf>
    <xf numFmtId="0" fontId="12" fillId="3" borderId="0" xfId="0" applyFont="1" applyFill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3" fillId="0" borderId="1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164" fontId="12" fillId="0" borderId="1" xfId="0" applyNumberFormat="1" applyFont="1" applyBorder="1" applyAlignment="1">
      <alignment horizontal="right" vertical="top" wrapText="1"/>
    </xf>
    <xf numFmtId="0" fontId="15" fillId="0" borderId="0" xfId="0" applyFont="1" applyAlignment="1">
      <alignment vertical="top"/>
    </xf>
    <xf numFmtId="0" fontId="13" fillId="0" borderId="1" xfId="0" applyFont="1" applyBorder="1" applyAlignment="1">
      <alignment vertical="top"/>
    </xf>
    <xf numFmtId="0" fontId="2" fillId="0" borderId="0" xfId="1" applyNumberFormat="1" applyFont="1" applyBorder="1" applyAlignment="1"/>
    <xf numFmtId="0" fontId="2" fillId="0" borderId="0" xfId="1" applyNumberFormat="1" applyFont="1" applyAlignment="1"/>
    <xf numFmtId="165" fontId="3" fillId="0" borderId="0" xfId="1" applyNumberFormat="1" applyFont="1" applyAlignment="1">
      <alignment horizontal="center"/>
    </xf>
    <xf numFmtId="165" fontId="2" fillId="0" borderId="0" xfId="1" applyNumberFormat="1" applyFont="1" applyAlignment="1"/>
    <xf numFmtId="0" fontId="3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right"/>
    </xf>
    <xf numFmtId="0" fontId="1" fillId="0" borderId="0" xfId="1" applyFont="1"/>
    <xf numFmtId="0" fontId="6" fillId="0" borderId="0" xfId="1" applyFont="1"/>
    <xf numFmtId="165" fontId="1" fillId="0" borderId="0" xfId="1" applyNumberFormat="1" applyFont="1"/>
    <xf numFmtId="0" fontId="1" fillId="0" borderId="2" xfId="1" applyFont="1" applyBorder="1"/>
    <xf numFmtId="165" fontId="1" fillId="0" borderId="2" xfId="1" applyNumberFormat="1" applyFont="1" applyBorder="1"/>
    <xf numFmtId="165" fontId="3" fillId="0" borderId="0" xfId="1" applyNumberFormat="1" applyFont="1"/>
    <xf numFmtId="0" fontId="3" fillId="0" borderId="0" xfId="1" applyNumberFormat="1" applyFont="1" applyAlignment="1">
      <alignment horizontal="right"/>
    </xf>
    <xf numFmtId="0" fontId="1" fillId="0" borderId="0" xfId="1" applyNumberFormat="1" applyFont="1" applyAlignment="1"/>
    <xf numFmtId="0" fontId="1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right"/>
    </xf>
    <xf numFmtId="165" fontId="7" fillId="0" borderId="0" xfId="1" applyNumberFormat="1" applyFont="1"/>
    <xf numFmtId="165" fontId="6" fillId="0" borderId="0" xfId="1" applyNumberFormat="1" applyFont="1" applyAlignment="1">
      <alignment horizontal="right"/>
    </xf>
    <xf numFmtId="0" fontId="6" fillId="0" borderId="0" xfId="1" applyNumberFormat="1" applyFont="1" applyBorder="1" applyAlignment="1"/>
    <xf numFmtId="166" fontId="12" fillId="0" borderId="0" xfId="0" applyNumberFormat="1" applyFont="1" applyAlignment="1">
      <alignment horizontal="right" vertical="top" wrapText="1"/>
    </xf>
    <xf numFmtId="0" fontId="7" fillId="0" borderId="0" xfId="1" applyFont="1"/>
    <xf numFmtId="164" fontId="13" fillId="0" borderId="0" xfId="0" applyNumberFormat="1" applyFont="1" applyBorder="1" applyAlignment="1">
      <alignment horizontal="right" vertical="top" wrapText="1"/>
    </xf>
    <xf numFmtId="0" fontId="2" fillId="0" borderId="0" xfId="1" applyNumberFormat="1" applyFont="1" applyAlignment="1">
      <alignment horizontal="left"/>
    </xf>
    <xf numFmtId="0" fontId="12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4" fontId="12" fillId="0" borderId="0" xfId="0" applyNumberFormat="1" applyFont="1" applyBorder="1" applyAlignment="1">
      <alignment horizontal="right" vertical="top" wrapText="1"/>
    </xf>
    <xf numFmtId="0" fontId="15" fillId="0" borderId="0" xfId="0" applyFont="1" applyAlignment="1">
      <alignment horizontal="right" vertical="top" wrapText="1"/>
    </xf>
    <xf numFmtId="0" fontId="15" fillId="0" borderId="0" xfId="0" applyFont="1" applyAlignment="1">
      <alignment vertical="top" wrapText="1"/>
    </xf>
    <xf numFmtId="167" fontId="14" fillId="0" borderId="1" xfId="2" applyNumberFormat="1" applyFont="1" applyBorder="1" applyAlignment="1">
      <alignment horizontal="right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right" vertical="top" wrapText="1"/>
    </xf>
    <xf numFmtId="167" fontId="12" fillId="0" borderId="0" xfId="2" applyNumberFormat="1" applyFont="1" applyAlignment="1">
      <alignment horizontal="right" vertical="top" wrapText="1"/>
    </xf>
    <xf numFmtId="0" fontId="14" fillId="3" borderId="2" xfId="0" applyFont="1" applyFill="1" applyBorder="1" applyAlignment="1">
      <alignment vertical="top"/>
    </xf>
    <xf numFmtId="0" fontId="13" fillId="0" borderId="0" xfId="0" applyFont="1" applyBorder="1" applyAlignment="1">
      <alignment vertical="top"/>
    </xf>
    <xf numFmtId="0" fontId="9" fillId="0" borderId="0" xfId="1" applyFont="1"/>
    <xf numFmtId="0" fontId="1" fillId="0" borderId="0" xfId="1" applyFont="1" applyAlignment="1">
      <alignment horizontal="right"/>
    </xf>
    <xf numFmtId="0" fontId="9" fillId="0" borderId="0" xfId="1" applyFont="1" applyAlignment="1">
      <alignment horizontal="left"/>
    </xf>
    <xf numFmtId="0" fontId="12" fillId="0" borderId="0" xfId="0" applyFont="1" applyFill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168" fontId="12" fillId="0" borderId="0" xfId="0" applyNumberFormat="1" applyFont="1" applyAlignment="1">
      <alignment vertical="top" wrapText="1"/>
    </xf>
    <xf numFmtId="0" fontId="13" fillId="0" borderId="1" xfId="0" applyFont="1" applyFill="1" applyBorder="1" applyAlignment="1">
      <alignment horizontal="left" vertical="top"/>
    </xf>
    <xf numFmtId="2" fontId="12" fillId="0" borderId="0" xfId="0" applyNumberFormat="1" applyFont="1" applyAlignment="1">
      <alignment horizontal="right" vertical="top" wrapText="1"/>
    </xf>
    <xf numFmtId="0" fontId="40" fillId="0" borderId="0" xfId="38" applyFont="1" applyBorder="1" applyAlignment="1" applyProtection="1">
      <alignment vertical="top"/>
      <protection locked="0"/>
    </xf>
    <xf numFmtId="0" fontId="39" fillId="0" borderId="0" xfId="38" applyFont="1" applyAlignment="1" applyProtection="1">
      <alignment vertical="top" wrapText="1"/>
      <protection locked="0"/>
    </xf>
    <xf numFmtId="0" fontId="39" fillId="0" borderId="0" xfId="38" applyFont="1" applyBorder="1" applyAlignment="1" applyProtection="1">
      <alignment vertical="top"/>
      <protection locked="0"/>
    </xf>
    <xf numFmtId="0" fontId="39" fillId="0" borderId="0" xfId="40" applyFont="1" applyFill="1" applyBorder="1" applyAlignment="1">
      <alignment horizontal="left" vertical="top"/>
    </xf>
    <xf numFmtId="0" fontId="39" fillId="0" borderId="0" xfId="40" applyFont="1" applyFill="1" applyBorder="1" applyAlignment="1">
      <alignment horizontal="right" vertical="top"/>
    </xf>
    <xf numFmtId="0" fontId="39" fillId="0" borderId="0" xfId="40" applyFont="1" applyFill="1" applyBorder="1" applyAlignment="1">
      <alignment horizontal="left" vertical="top" wrapText="1"/>
    </xf>
    <xf numFmtId="0" fontId="39" fillId="0" borderId="0" xfId="38" applyFont="1" applyBorder="1" applyAlignment="1" applyProtection="1">
      <alignment horizontal="left" vertical="top"/>
      <protection locked="0"/>
    </xf>
    <xf numFmtId="0" fontId="39" fillId="0" borderId="0" xfId="38" applyFont="1" applyBorder="1" applyAlignment="1" applyProtection="1">
      <alignment horizontal="right" vertical="top"/>
      <protection locked="0"/>
    </xf>
    <xf numFmtId="0" fontId="38" fillId="0" borderId="0" xfId="38" applyFont="1" applyBorder="1" applyAlignment="1" applyProtection="1">
      <alignment vertical="top"/>
      <protection locked="0"/>
    </xf>
    <xf numFmtId="167" fontId="13" fillId="0" borderId="1" xfId="2" applyNumberFormat="1" applyFont="1" applyBorder="1" applyAlignment="1">
      <alignment horizontal="right" vertical="top" wrapText="1"/>
    </xf>
    <xf numFmtId="0" fontId="13" fillId="3" borderId="2" xfId="0" applyFont="1" applyFill="1" applyBorder="1" applyAlignment="1">
      <alignment vertical="top"/>
    </xf>
    <xf numFmtId="0" fontId="10" fillId="0" borderId="0" xfId="38" applyFont="1" applyAlignment="1" applyProtection="1">
      <alignment vertical="top" wrapText="1"/>
      <protection locked="0"/>
    </xf>
    <xf numFmtId="0" fontId="10" fillId="0" borderId="0" xfId="38" applyFont="1" applyBorder="1" applyAlignment="1" applyProtection="1">
      <alignment horizontal="right" vertical="top" wrapText="1"/>
      <protection locked="0"/>
    </xf>
    <xf numFmtId="0" fontId="10" fillId="0" borderId="0" xfId="38" applyFont="1" applyBorder="1" applyAlignment="1" applyProtection="1">
      <alignment horizontal="right" vertical="top"/>
      <protection locked="0"/>
    </xf>
    <xf numFmtId="0" fontId="10" fillId="0" borderId="0" xfId="38" applyFont="1" applyBorder="1" applyAlignment="1" applyProtection="1">
      <alignment vertical="top" wrapText="1"/>
      <protection locked="0"/>
    </xf>
    <xf numFmtId="0" fontId="10" fillId="0" borderId="0" xfId="38" applyFont="1" applyBorder="1" applyAlignment="1" applyProtection="1">
      <alignment vertical="top"/>
      <protection locked="0"/>
    </xf>
    <xf numFmtId="0" fontId="12" fillId="0" borderId="0" xfId="0" applyFont="1" applyAlignment="1">
      <alignment vertical="top"/>
    </xf>
    <xf numFmtId="0" fontId="39" fillId="0" borderId="0" xfId="44" applyFont="1" applyFill="1" applyBorder="1" applyAlignment="1">
      <alignment vertical="top" wrapText="1"/>
    </xf>
    <xf numFmtId="0" fontId="39" fillId="0" borderId="0" xfId="38" applyFont="1" applyBorder="1" applyAlignment="1" applyProtection="1">
      <alignment vertical="top" wrapText="1"/>
      <protection locked="0"/>
    </xf>
    <xf numFmtId="0" fontId="10" fillId="0" borderId="0" xfId="38" applyFont="1" applyAlignment="1">
      <alignment vertical="top" wrapText="1"/>
    </xf>
    <xf numFmtId="0" fontId="39" fillId="0" borderId="0" xfId="44" applyFont="1" applyBorder="1" applyAlignment="1">
      <alignment horizontal="left" vertical="top" wrapText="1"/>
    </xf>
    <xf numFmtId="0" fontId="39" fillId="0" borderId="0" xfId="44" applyFont="1" applyBorder="1" applyAlignment="1">
      <alignment vertical="top" wrapText="1"/>
    </xf>
    <xf numFmtId="0" fontId="39" fillId="0" borderId="0" xfId="44" applyFont="1" applyFill="1" applyAlignment="1">
      <alignment vertical="top"/>
    </xf>
    <xf numFmtId="0" fontId="39" fillId="0" borderId="0" xfId="44" applyFont="1" applyFill="1" applyAlignment="1">
      <alignment vertical="top" wrapText="1"/>
    </xf>
    <xf numFmtId="0" fontId="41" fillId="0" borderId="0" xfId="38" applyFont="1" applyBorder="1" applyAlignment="1">
      <alignment horizontal="left" vertical="top" wrapText="1"/>
    </xf>
    <xf numFmtId="0" fontId="41" fillId="0" borderId="0" xfId="38" applyFont="1" applyBorder="1" applyAlignment="1">
      <alignment horizontal="right" vertical="top" wrapText="1"/>
    </xf>
    <xf numFmtId="0" fontId="13" fillId="3" borderId="0" xfId="0" applyFont="1" applyFill="1" applyAlignment="1">
      <alignment horizontal="left" vertical="top" wrapText="1"/>
    </xf>
    <xf numFmtId="16" fontId="12" fillId="0" borderId="0" xfId="0" quotePrefix="1" applyNumberFormat="1" applyFont="1" applyFill="1" applyBorder="1" applyAlignment="1">
      <alignment horizontal="left" vertical="top" wrapText="1"/>
    </xf>
    <xf numFmtId="0" fontId="12" fillId="0" borderId="0" xfId="0" quotePrefix="1" applyFont="1" applyFill="1" applyAlignment="1">
      <alignment horizontal="left" vertical="top" wrapText="1"/>
    </xf>
    <xf numFmtId="1" fontId="12" fillId="0" borderId="0" xfId="0" applyNumberFormat="1" applyFont="1" applyAlignment="1">
      <alignment horizontal="right" vertical="top" wrapText="1"/>
    </xf>
    <xf numFmtId="49" fontId="39" fillId="0" borderId="0" xfId="0" applyNumberFormat="1" applyFont="1" applyAlignment="1">
      <alignment vertical="top" wrapText="1"/>
    </xf>
    <xf numFmtId="2" fontId="12" fillId="0" borderId="0" xfId="0" applyNumberFormat="1" applyFont="1" applyBorder="1" applyAlignment="1">
      <alignment horizontal="right" vertical="top" wrapText="1"/>
    </xf>
    <xf numFmtId="168" fontId="12" fillId="0" borderId="0" xfId="0" applyNumberFormat="1" applyFont="1" applyFill="1" applyAlignment="1">
      <alignment vertical="top" wrapText="1"/>
    </xf>
    <xf numFmtId="0" fontId="12" fillId="0" borderId="0" xfId="0" applyFont="1" applyBorder="1" applyAlignment="1">
      <alignment vertical="top"/>
    </xf>
    <xf numFmtId="166" fontId="10" fillId="0" borderId="0" xfId="38" applyNumberFormat="1" applyFont="1" applyBorder="1" applyAlignment="1" applyProtection="1">
      <alignment horizontal="right" vertical="top"/>
      <protection locked="0"/>
    </xf>
    <xf numFmtId="166" fontId="10" fillId="0" borderId="0" xfId="38" applyNumberFormat="1" applyFont="1" applyBorder="1" applyAlignment="1" applyProtection="1">
      <alignment vertical="top"/>
      <protection locked="0"/>
    </xf>
    <xf numFmtId="166" fontId="10" fillId="0" borderId="0" xfId="38" applyNumberFormat="1" applyFont="1" applyBorder="1" applyAlignment="1" applyProtection="1">
      <alignment horizontal="right" vertical="top" wrapText="1"/>
      <protection locked="0"/>
    </xf>
    <xf numFmtId="166" fontId="39" fillId="0" borderId="0" xfId="44" applyNumberFormat="1" applyFont="1" applyFill="1" applyAlignment="1">
      <alignment vertical="top" wrapText="1"/>
    </xf>
    <xf numFmtId="166" fontId="39" fillId="0" borderId="0" xfId="38" applyNumberFormat="1" applyFont="1" applyBorder="1" applyAlignment="1" applyProtection="1">
      <alignment vertical="top"/>
      <protection locked="0"/>
    </xf>
    <xf numFmtId="166" fontId="39" fillId="0" borderId="0" xfId="38" applyNumberFormat="1" applyFont="1" applyBorder="1" applyAlignment="1" applyProtection="1">
      <alignment horizontal="right" vertical="top"/>
      <protection locked="0"/>
    </xf>
    <xf numFmtId="166" fontId="39" fillId="0" borderId="0" xfId="40" applyNumberFormat="1" applyFont="1" applyFill="1" applyBorder="1" applyAlignment="1">
      <alignment horizontal="right" vertical="top"/>
    </xf>
    <xf numFmtId="0" fontId="5" fillId="0" borderId="0" xfId="0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0" fontId="6" fillId="0" borderId="0" xfId="1" applyFont="1" applyFill="1"/>
    <xf numFmtId="165" fontId="1" fillId="0" borderId="0" xfId="1" applyNumberFormat="1" applyFont="1" applyFill="1"/>
    <xf numFmtId="0" fontId="9" fillId="0" borderId="0" xfId="1" applyFont="1" applyBorder="1"/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horizontal="right" vertical="top" wrapText="1"/>
    </xf>
    <xf numFmtId="164" fontId="12" fillId="0" borderId="0" xfId="0" applyNumberFormat="1" applyFont="1" applyFill="1" applyAlignment="1">
      <alignment horizontal="right" vertical="top" wrapText="1"/>
    </xf>
    <xf numFmtId="0" fontId="14" fillId="0" borderId="1" xfId="0" applyFont="1" applyFill="1" applyBorder="1" applyAlignment="1">
      <alignment horizontal="left" vertical="top"/>
    </xf>
    <xf numFmtId="0" fontId="14" fillId="3" borderId="0" xfId="0" applyFont="1" applyFill="1" applyAlignment="1">
      <alignment horizontal="left" vertical="top"/>
    </xf>
    <xf numFmtId="0" fontId="15" fillId="0" borderId="0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0" fontId="3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9" fillId="0" borderId="0" xfId="0" applyFont="1" applyFill="1" applyAlignment="1">
      <alignment horizontal="left" vertical="center" wrapText="1"/>
    </xf>
    <xf numFmtId="0" fontId="39" fillId="0" borderId="0" xfId="38" applyFont="1" applyAlignment="1">
      <alignment vertical="top" wrapText="1"/>
    </xf>
    <xf numFmtId="0" fontId="39" fillId="0" borderId="0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right" vertical="top" wrapText="1"/>
    </xf>
    <xf numFmtId="0" fontId="15" fillId="0" borderId="0" xfId="0" applyFont="1" applyBorder="1" applyAlignment="1">
      <alignment horizontal="right" vertical="top" wrapText="1"/>
    </xf>
    <xf numFmtId="0" fontId="39" fillId="0" borderId="0" xfId="38" applyFont="1" applyAlignment="1">
      <alignment horizontal="right" vertical="top"/>
    </xf>
    <xf numFmtId="0" fontId="15" fillId="0" borderId="1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39" fillId="0" borderId="0" xfId="38" applyFont="1" applyAlignment="1">
      <alignment horizontal="left" vertical="top"/>
    </xf>
    <xf numFmtId="0" fontId="12" fillId="0" borderId="0" xfId="63" applyFont="1" applyAlignment="1">
      <alignment vertical="top" wrapText="1"/>
    </xf>
    <xf numFmtId="0" fontId="39" fillId="0" borderId="0" xfId="0" applyFont="1" applyFill="1" applyAlignment="1">
      <alignment horizontal="right" vertical="top" wrapText="1"/>
    </xf>
    <xf numFmtId="0" fontId="39" fillId="0" borderId="0" xfId="0" applyFont="1" applyFill="1" applyAlignment="1">
      <alignment horizontal="left" vertical="top" wrapText="1"/>
    </xf>
    <xf numFmtId="3" fontId="39" fillId="0" borderId="0" xfId="0" applyNumberFormat="1" applyFont="1" applyFill="1" applyAlignment="1">
      <alignment horizontal="right" vertical="top"/>
    </xf>
    <xf numFmtId="0" fontId="39" fillId="0" borderId="0" xfId="0" applyFont="1" applyFill="1" applyBorder="1" applyAlignment="1">
      <alignment horizontal="right" vertical="top" wrapText="1"/>
    </xf>
    <xf numFmtId="0" fontId="39" fillId="0" borderId="0" xfId="0" applyFont="1" applyFill="1" applyAlignment="1">
      <alignment horizontal="right" vertical="top"/>
    </xf>
    <xf numFmtId="168" fontId="47" fillId="0" borderId="0" xfId="0" applyNumberFormat="1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2" fillId="0" borderId="0" xfId="63" applyFont="1" applyAlignment="1">
      <alignment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right" vertical="top" wrapText="1"/>
    </xf>
    <xf numFmtId="0" fontId="12" fillId="0" borderId="0" xfId="0" quotePrefix="1" applyFont="1" applyBorder="1" applyAlignment="1">
      <alignment vertical="top" wrapText="1"/>
    </xf>
    <xf numFmtId="0" fontId="49" fillId="0" borderId="0" xfId="0" applyFont="1" applyFill="1" applyBorder="1" applyAlignment="1">
      <alignment horizontal="left" vertical="top" wrapText="1"/>
    </xf>
    <xf numFmtId="164" fontId="49" fillId="0" borderId="0" xfId="0" applyNumberFormat="1" applyFont="1" applyBorder="1" applyAlignment="1">
      <alignment horizontal="right" vertical="top" wrapText="1"/>
    </xf>
    <xf numFmtId="164" fontId="49" fillId="0" borderId="0" xfId="0" applyNumberFormat="1" applyFont="1" applyAlignment="1">
      <alignment horizontal="right" vertical="top" wrapText="1"/>
    </xf>
    <xf numFmtId="0" fontId="49" fillId="0" borderId="0" xfId="38" applyFont="1" applyBorder="1" applyAlignment="1" applyProtection="1">
      <alignment vertical="top" wrapText="1"/>
      <protection locked="0"/>
    </xf>
    <xf numFmtId="0" fontId="49" fillId="0" borderId="0" xfId="38" applyFont="1" applyBorder="1" applyAlignment="1" applyProtection="1">
      <alignment horizontal="right" vertical="top"/>
      <protection locked="0"/>
    </xf>
    <xf numFmtId="0" fontId="49" fillId="0" borderId="0" xfId="38" applyFont="1" applyBorder="1" applyAlignment="1" applyProtection="1">
      <alignment vertical="top"/>
      <protection locked="0"/>
    </xf>
    <xf numFmtId="164" fontId="10" fillId="0" borderId="0" xfId="0" applyNumberFormat="1" applyFont="1" applyBorder="1" applyAlignment="1">
      <alignment horizontal="right" vertical="top" wrapText="1"/>
    </xf>
    <xf numFmtId="164" fontId="10" fillId="0" borderId="0" xfId="0" applyNumberFormat="1" applyFont="1" applyAlignment="1">
      <alignment horizontal="right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13" fillId="0" borderId="3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2" fontId="12" fillId="0" borderId="0" xfId="0" applyNumberFormat="1" applyFont="1" applyFill="1" applyAlignment="1">
      <alignment horizontal="right" vertical="top" wrapText="1"/>
    </xf>
    <xf numFmtId="0" fontId="53" fillId="0" borderId="0" xfId="0" applyFont="1" applyAlignment="1">
      <alignment vertical="center"/>
    </xf>
    <xf numFmtId="1" fontId="12" fillId="0" borderId="0" xfId="0" applyNumberFormat="1" applyFont="1" applyBorder="1" applyAlignment="1">
      <alignment horizontal="right" vertical="top" wrapText="1"/>
    </xf>
    <xf numFmtId="1" fontId="12" fillId="0" borderId="0" xfId="0" applyNumberFormat="1" applyFont="1" applyFill="1" applyAlignment="1">
      <alignment horizontal="right" vertical="top" wrapText="1"/>
    </xf>
    <xf numFmtId="0" fontId="10" fillId="0" borderId="0" xfId="38" applyFont="1" applyFill="1" applyBorder="1" applyAlignment="1" applyProtection="1">
      <alignment vertical="top" wrapText="1"/>
      <protection locked="0"/>
    </xf>
    <xf numFmtId="166" fontId="10" fillId="0" borderId="0" xfId="38" applyNumberFormat="1" applyFont="1" applyFill="1" applyBorder="1" applyAlignment="1" applyProtection="1">
      <alignment horizontal="right" vertical="top"/>
      <protection locked="0"/>
    </xf>
    <xf numFmtId="0" fontId="10" fillId="0" borderId="0" xfId="38" applyFont="1" applyFill="1" applyBorder="1" applyAlignment="1" applyProtection="1">
      <alignment vertical="top"/>
      <protection locked="0"/>
    </xf>
    <xf numFmtId="164" fontId="10" fillId="0" borderId="0" xfId="0" applyNumberFormat="1" applyFont="1" applyFill="1" applyBorder="1" applyAlignment="1">
      <alignment horizontal="right" vertical="top" wrapText="1"/>
    </xf>
    <xf numFmtId="164" fontId="10" fillId="0" borderId="0" xfId="0" applyNumberFormat="1" applyFont="1" applyFill="1" applyAlignment="1">
      <alignment horizontal="right" vertical="top" wrapText="1"/>
    </xf>
    <xf numFmtId="164" fontId="12" fillId="0" borderId="0" xfId="0" applyNumberFormat="1" applyFont="1" applyFill="1" applyBorder="1" applyAlignment="1">
      <alignment horizontal="right" vertical="top" wrapText="1"/>
    </xf>
    <xf numFmtId="0" fontId="10" fillId="0" borderId="0" xfId="38" applyFont="1" applyFill="1" applyAlignment="1">
      <alignment vertical="top" wrapText="1"/>
    </xf>
    <xf numFmtId="166" fontId="10" fillId="0" borderId="0" xfId="38" applyNumberFormat="1" applyFont="1" applyFill="1" applyAlignment="1">
      <alignment vertical="top"/>
    </xf>
    <xf numFmtId="0" fontId="10" fillId="0" borderId="0" xfId="38" applyFont="1" applyFill="1" applyAlignment="1">
      <alignment vertical="top"/>
    </xf>
    <xf numFmtId="167" fontId="10" fillId="0" borderId="0" xfId="2" applyNumberFormat="1" applyFont="1" applyFill="1" applyAlignment="1">
      <alignment horizontal="right" vertical="top" wrapText="1"/>
    </xf>
    <xf numFmtId="166" fontId="15" fillId="0" borderId="0" xfId="0" applyNumberFormat="1" applyFont="1" applyFill="1" applyAlignment="1">
      <alignment horizontal="right" vertical="top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right" vertical="top" wrapText="1"/>
    </xf>
    <xf numFmtId="164" fontId="13" fillId="0" borderId="1" xfId="0" applyNumberFormat="1" applyFont="1" applyFill="1" applyBorder="1" applyAlignment="1">
      <alignment horizontal="right" vertical="top" wrapText="1"/>
    </xf>
    <xf numFmtId="0" fontId="10" fillId="0" borderId="0" xfId="0" quotePrefix="1" applyFont="1" applyFill="1" applyAlignment="1">
      <alignment horizontal="left" vertical="top" wrapText="1"/>
    </xf>
    <xf numFmtId="0" fontId="10" fillId="0" borderId="0" xfId="0" applyFont="1" applyFill="1" applyAlignment="1">
      <alignment vertical="top" wrapText="1"/>
    </xf>
    <xf numFmtId="168" fontId="10" fillId="0" borderId="0" xfId="0" applyNumberFormat="1" applyFont="1" applyFill="1" applyAlignment="1">
      <alignment vertical="top" wrapText="1"/>
    </xf>
    <xf numFmtId="2" fontId="39" fillId="0" borderId="0" xfId="0" applyNumberFormat="1" applyFont="1" applyFill="1" applyAlignment="1">
      <alignment horizontal="right" vertical="top" wrapText="1"/>
    </xf>
    <xf numFmtId="168" fontId="54" fillId="0" borderId="0" xfId="0" applyNumberFormat="1" applyFont="1" applyFill="1" applyAlignment="1">
      <alignment vertical="top" wrapText="1"/>
    </xf>
    <xf numFmtId="166" fontId="39" fillId="0" borderId="0" xfId="0" applyNumberFormat="1" applyFont="1" applyFill="1" applyAlignment="1">
      <alignment horizontal="right" vertical="top" wrapText="1"/>
    </xf>
    <xf numFmtId="1" fontId="39" fillId="0" borderId="0" xfId="0" applyNumberFormat="1" applyFont="1" applyFill="1" applyAlignment="1">
      <alignment horizontal="right" vertical="top" wrapText="1"/>
    </xf>
    <xf numFmtId="0" fontId="12" fillId="3" borderId="0" xfId="0" applyFont="1" applyFill="1" applyAlignment="1">
      <alignment horizontal="right" vertical="top" wrapText="1"/>
    </xf>
    <xf numFmtId="164" fontId="12" fillId="3" borderId="0" xfId="0" applyNumberFormat="1" applyFont="1" applyFill="1" applyAlignment="1">
      <alignment horizontal="right" vertical="top" wrapText="1"/>
    </xf>
    <xf numFmtId="0" fontId="15" fillId="3" borderId="0" xfId="0" applyFont="1" applyFill="1" applyAlignment="1">
      <alignment horizontal="right" vertical="top" wrapText="1"/>
    </xf>
    <xf numFmtId="0" fontId="15" fillId="3" borderId="0" xfId="0" applyFont="1" applyFill="1" applyAlignment="1">
      <alignment vertical="top" wrapText="1"/>
    </xf>
    <xf numFmtId="167" fontId="15" fillId="3" borderId="0" xfId="2" applyNumberFormat="1" applyFont="1" applyFill="1" applyAlignment="1">
      <alignment horizontal="right" vertical="top" wrapText="1"/>
    </xf>
    <xf numFmtId="0" fontId="16" fillId="2" borderId="4" xfId="1" applyNumberFormat="1" applyFont="1" applyFill="1" applyBorder="1" applyAlignment="1">
      <alignment horizontal="center"/>
    </xf>
    <xf numFmtId="0" fontId="16" fillId="2" borderId="1" xfId="1" applyNumberFormat="1" applyFont="1" applyFill="1" applyBorder="1" applyAlignment="1">
      <alignment horizontal="center"/>
    </xf>
    <xf numFmtId="0" fontId="16" fillId="2" borderId="5" xfId="1" applyNumberFormat="1" applyFont="1" applyFill="1" applyBorder="1" applyAlignment="1">
      <alignment horizontal="center"/>
    </xf>
    <xf numFmtId="165" fontId="3" fillId="0" borderId="0" xfId="1" applyNumberFormat="1" applyFont="1" applyAlignment="1">
      <alignment horizontal="right"/>
    </xf>
    <xf numFmtId="0" fontId="4" fillId="0" borderId="3" xfId="1" applyNumberFormat="1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center"/>
    </xf>
    <xf numFmtId="0" fontId="8" fillId="4" borderId="4" xfId="0" applyFont="1" applyFill="1" applyBorder="1" applyAlignment="1">
      <alignment horizontal="center" vertical="top" wrapText="1"/>
    </xf>
    <xf numFmtId="0" fontId="17" fillId="4" borderId="1" xfId="0" applyFont="1" applyFill="1" applyBorder="1" applyAlignment="1">
      <alignment horizontal="center" vertical="top" wrapText="1"/>
    </xf>
    <xf numFmtId="0" fontId="17" fillId="4" borderId="5" xfId="0" applyFont="1" applyFill="1" applyBorder="1" applyAlignment="1">
      <alignment horizontal="center" vertical="top" wrapText="1"/>
    </xf>
    <xf numFmtId="0" fontId="52" fillId="0" borderId="0" xfId="0" applyFont="1" applyFill="1" applyBorder="1" applyAlignment="1">
      <alignment horizontal="left" vertical="top" wrapText="1"/>
    </xf>
    <xf numFmtId="0" fontId="51" fillId="0" borderId="0" xfId="0" applyFont="1" applyAlignment="1">
      <alignment vertical="top"/>
    </xf>
    <xf numFmtId="0" fontId="8" fillId="4" borderId="1" xfId="0" applyFont="1" applyFill="1" applyBorder="1" applyAlignment="1">
      <alignment horizontal="center" vertical="top" wrapText="1"/>
    </xf>
    <xf numFmtId="0" fontId="50" fillId="0" borderId="0" xfId="38" applyFont="1" applyBorder="1" applyAlignment="1" applyProtection="1">
      <alignment vertical="top" wrapText="1"/>
      <protection locked="0"/>
    </xf>
    <xf numFmtId="0" fontId="0" fillId="0" borderId="0" xfId="0" applyAlignment="1">
      <alignment vertical="top" wrapText="1"/>
    </xf>
  </cellXfs>
  <cellStyles count="64">
    <cellStyle name="20% - 1. jelölőszín 2" xfId="4"/>
    <cellStyle name="20% - 2. jelölőszín 2" xfId="5"/>
    <cellStyle name="20% - 3. jelölőszín 2" xfId="6"/>
    <cellStyle name="20% - 4. jelölőszín 2" xfId="7"/>
    <cellStyle name="20% - 5. jelölőszín 2" xfId="8"/>
    <cellStyle name="20% - 6. jelölőszín 2" xfId="9"/>
    <cellStyle name="40% - 1. jelölőszín 2" xfId="10"/>
    <cellStyle name="40% - 2. jelölőszín 2" xfId="11"/>
    <cellStyle name="40% - 3. jelölőszín 2" xfId="12"/>
    <cellStyle name="40% - 4. jelölőszín 2" xfId="13"/>
    <cellStyle name="40% - 5. jelölőszín 2" xfId="14"/>
    <cellStyle name="40% - 6. jelölőszín 2" xfId="15"/>
    <cellStyle name="60% - 1. jelölőszín 2" xfId="16"/>
    <cellStyle name="60% - 2. jelölőszín 2" xfId="17"/>
    <cellStyle name="60% - 3. jelölőszín 2" xfId="18"/>
    <cellStyle name="60% - 4. jelölőszín 2" xfId="19"/>
    <cellStyle name="60% - 5. jelölőszín 2" xfId="20"/>
    <cellStyle name="60% - 6. jelölőszín 2" xfId="21"/>
    <cellStyle name="Adattündér-kategória" xfId="50"/>
    <cellStyle name="Bevitel 2" xfId="22"/>
    <cellStyle name="Cím 2" xfId="23"/>
    <cellStyle name="Címsor 1 2" xfId="24"/>
    <cellStyle name="Címsor 2 2" xfId="25"/>
    <cellStyle name="Címsor 3 2" xfId="26"/>
    <cellStyle name="Címsor 4 2" xfId="27"/>
    <cellStyle name="Ellenőrzőcella 2" xfId="28"/>
    <cellStyle name="Ezres 2" xfId="51"/>
    <cellStyle name="Figyelmeztetés 2" xfId="29"/>
    <cellStyle name="Hibás" xfId="52"/>
    <cellStyle name="Hivatkozott cella 2" xfId="30"/>
    <cellStyle name="Jegyzet 2" xfId="31"/>
    <cellStyle name="Jó 2" xfId="32"/>
    <cellStyle name="Kimenet 2" xfId="33"/>
    <cellStyle name="Magyarázó szöveg 2" xfId="34"/>
    <cellStyle name="Normál" xfId="0" builtinId="0"/>
    <cellStyle name="Normál 15" xfId="35"/>
    <cellStyle name="Normál 19" xfId="36"/>
    <cellStyle name="Normál 2" xfId="1"/>
    <cellStyle name="Normál 2 2" xfId="38"/>
    <cellStyle name="Normál 2 3" xfId="37"/>
    <cellStyle name="Normál 2 4" xfId="53"/>
    <cellStyle name="Normál 21" xfId="39"/>
    <cellStyle name="Normál 29" xfId="58"/>
    <cellStyle name="Normál 3" xfId="40"/>
    <cellStyle name="Normál 3 2" xfId="54"/>
    <cellStyle name="Normál 4" xfId="41"/>
    <cellStyle name="Normál 4 2" xfId="55"/>
    <cellStyle name="Normál 46" xfId="42"/>
    <cellStyle name="Normál 5" xfId="43"/>
    <cellStyle name="Normál 5 2" xfId="60"/>
    <cellStyle name="Normál 6" xfId="44"/>
    <cellStyle name="Normál 7" xfId="3"/>
    <cellStyle name="Normál 8" xfId="63"/>
    <cellStyle name="Összesen 2" xfId="45"/>
    <cellStyle name="Pénznem" xfId="2" builtinId="4"/>
    <cellStyle name="Pénznem 2" xfId="59"/>
    <cellStyle name="Pénznem 3" xfId="62"/>
    <cellStyle name="Rossz 2" xfId="46"/>
    <cellStyle name="Semleges 2" xfId="47"/>
    <cellStyle name="Stílus 1" xfId="48"/>
    <cellStyle name="Style 1" xfId="56"/>
    <cellStyle name="Számítás 2" xfId="49"/>
    <cellStyle name="Százalék 2" xfId="61"/>
    <cellStyle name="WithBackColor" xfId="5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L51"/>
  <sheetViews>
    <sheetView tabSelected="1" view="pageBreakPreview" zoomScaleNormal="100" zoomScaleSheetLayoutView="100" workbookViewId="0">
      <selection activeCell="A10" sqref="A10:J10"/>
    </sheetView>
  </sheetViews>
  <sheetFormatPr defaultRowHeight="12.75" x14ac:dyDescent="0.2"/>
  <cols>
    <col min="1" max="1" width="2.28515625" style="24" customWidth="1"/>
    <col min="2" max="7" width="9.5703125" style="24" customWidth="1"/>
    <col min="8" max="8" width="14.7109375" style="26" customWidth="1"/>
    <col min="9" max="9" width="4.42578125" style="24" customWidth="1"/>
    <col min="10" max="10" width="14.7109375" style="26" customWidth="1"/>
    <col min="11" max="11" width="9.140625" style="24"/>
    <col min="12" max="12" width="9.85546875" style="24" bestFit="1" customWidth="1"/>
    <col min="13" max="16384" width="9.140625" style="24"/>
  </cols>
  <sheetData>
    <row r="1" spans="1:10" x14ac:dyDescent="0.2">
      <c r="A1" s="36" t="s">
        <v>26</v>
      </c>
      <c r="B1" s="19"/>
      <c r="C1" s="19" t="s">
        <v>33</v>
      </c>
      <c r="D1" s="20"/>
      <c r="E1" s="21"/>
      <c r="F1" s="21"/>
      <c r="G1" s="22"/>
      <c r="H1" s="21"/>
      <c r="I1" s="21"/>
      <c r="J1" s="35" t="s">
        <v>389</v>
      </c>
    </row>
    <row r="2" spans="1:10" x14ac:dyDescent="0.2">
      <c r="A2" s="18"/>
      <c r="B2" s="19"/>
      <c r="C2" s="40" t="s">
        <v>34</v>
      </c>
      <c r="D2" s="20"/>
      <c r="E2" s="21"/>
      <c r="F2" s="21"/>
      <c r="G2" s="22"/>
      <c r="H2" s="21"/>
      <c r="I2" s="21"/>
      <c r="J2" s="23"/>
    </row>
    <row r="3" spans="1:10" x14ac:dyDescent="0.2">
      <c r="A3" s="18"/>
      <c r="B3" s="19"/>
      <c r="C3" s="19"/>
      <c r="D3" s="20"/>
      <c r="E3" s="21"/>
      <c r="F3" s="21"/>
      <c r="G3" s="22"/>
      <c r="H3" s="21"/>
      <c r="I3" s="21"/>
      <c r="J3" s="23"/>
    </row>
    <row r="4" spans="1:10" x14ac:dyDescent="0.2">
      <c r="A4" s="18"/>
      <c r="B4" s="19"/>
      <c r="C4" s="19"/>
      <c r="D4" s="20"/>
      <c r="E4" s="21"/>
      <c r="F4" s="21"/>
      <c r="G4" s="22"/>
      <c r="H4" s="21"/>
      <c r="I4" s="21"/>
      <c r="J4" s="23"/>
    </row>
    <row r="5" spans="1:10" x14ac:dyDescent="0.2">
      <c r="A5" s="18"/>
      <c r="B5" s="19"/>
      <c r="C5" s="19"/>
      <c r="D5" s="20"/>
      <c r="E5" s="21"/>
      <c r="F5" s="21"/>
      <c r="G5" s="22"/>
      <c r="H5" s="21"/>
      <c r="I5" s="21"/>
      <c r="J5" s="23"/>
    </row>
    <row r="6" spans="1:10" x14ac:dyDescent="0.2">
      <c r="A6" s="18"/>
      <c r="B6" s="19"/>
      <c r="C6" s="19"/>
      <c r="D6" s="20"/>
      <c r="E6" s="21"/>
      <c r="F6" s="21"/>
      <c r="G6" s="22"/>
      <c r="H6" s="21"/>
      <c r="I6" s="21"/>
      <c r="J6" s="23"/>
    </row>
    <row r="7" spans="1:10" x14ac:dyDescent="0.2">
      <c r="A7" s="18"/>
      <c r="B7" s="19"/>
      <c r="C7" s="19"/>
      <c r="D7" s="20"/>
      <c r="E7" s="21"/>
      <c r="F7" s="21"/>
      <c r="G7" s="22"/>
      <c r="H7" s="21"/>
      <c r="I7" s="21"/>
      <c r="J7" s="23"/>
    </row>
    <row r="9" spans="1:10" ht="21" x14ac:dyDescent="0.35">
      <c r="A9" s="208" t="s">
        <v>404</v>
      </c>
      <c r="B9" s="209"/>
      <c r="C9" s="209"/>
      <c r="D9" s="209"/>
      <c r="E9" s="209"/>
      <c r="F9" s="209"/>
      <c r="G9" s="209"/>
      <c r="H9" s="209"/>
      <c r="I9" s="209"/>
      <c r="J9" s="210"/>
    </row>
    <row r="10" spans="1:10" ht="21" x14ac:dyDescent="0.35">
      <c r="A10" s="208" t="s">
        <v>15</v>
      </c>
      <c r="B10" s="209"/>
      <c r="C10" s="209"/>
      <c r="D10" s="209"/>
      <c r="E10" s="209"/>
      <c r="F10" s="209"/>
      <c r="G10" s="209"/>
      <c r="H10" s="209"/>
      <c r="I10" s="209"/>
      <c r="J10" s="210"/>
    </row>
    <row r="11" spans="1:10" ht="21" customHeight="1" x14ac:dyDescent="0.2">
      <c r="A11" s="212" t="s">
        <v>387</v>
      </c>
      <c r="B11" s="212"/>
      <c r="C11" s="212"/>
      <c r="D11" s="212"/>
      <c r="E11" s="212"/>
      <c r="F11" s="212"/>
      <c r="G11" s="212"/>
      <c r="H11" s="212"/>
      <c r="I11" s="212"/>
      <c r="J11" s="212"/>
    </row>
    <row r="12" spans="1:10" ht="15.75" x14ac:dyDescent="0.2">
      <c r="A12" s="213" t="s">
        <v>195</v>
      </c>
      <c r="B12" s="213"/>
      <c r="C12" s="213"/>
      <c r="D12" s="213"/>
      <c r="E12" s="213"/>
      <c r="F12" s="213"/>
      <c r="G12" s="213"/>
      <c r="H12" s="213"/>
      <c r="I12" s="213"/>
      <c r="J12" s="213"/>
    </row>
    <row r="13" spans="1:10" ht="18" customHeight="1" x14ac:dyDescent="0.2">
      <c r="A13" s="103"/>
      <c r="B13" s="213" t="s">
        <v>196</v>
      </c>
      <c r="C13" s="213"/>
      <c r="D13" s="213"/>
      <c r="E13" s="213"/>
      <c r="F13" s="213"/>
      <c r="G13" s="213"/>
      <c r="H13" s="213"/>
      <c r="I13" s="213"/>
      <c r="J13" s="213"/>
    </row>
    <row r="14" spans="1:10" ht="18" customHeight="1" x14ac:dyDescent="0.25">
      <c r="A14" s="214"/>
      <c r="B14" s="214"/>
      <c r="C14" s="214"/>
      <c r="D14" s="214"/>
      <c r="E14" s="214"/>
      <c r="F14" s="214"/>
      <c r="G14" s="214"/>
      <c r="H14" s="214"/>
      <c r="I14" s="214"/>
      <c r="J14" s="214"/>
    </row>
    <row r="15" spans="1:10" ht="18" customHeight="1" x14ac:dyDescent="0.25">
      <c r="A15" s="215" t="s">
        <v>23</v>
      </c>
      <c r="B15" s="215"/>
      <c r="C15" s="215"/>
      <c r="D15" s="215"/>
      <c r="E15" s="215"/>
      <c r="F15" s="215"/>
      <c r="G15" s="215"/>
      <c r="H15" s="215"/>
      <c r="I15" s="215"/>
      <c r="J15" s="215"/>
    </row>
    <row r="16" spans="1:10" ht="18" customHeight="1" x14ac:dyDescent="0.25">
      <c r="A16" s="215"/>
      <c r="B16" s="215"/>
      <c r="C16" s="215"/>
      <c r="D16" s="215"/>
      <c r="E16" s="215"/>
      <c r="F16" s="215"/>
      <c r="G16" s="215"/>
      <c r="H16" s="215"/>
      <c r="I16" s="215"/>
      <c r="J16" s="215"/>
    </row>
    <row r="17" spans="1:10" x14ac:dyDescent="0.2">
      <c r="A17" s="104"/>
      <c r="B17" s="105"/>
      <c r="C17" s="104"/>
      <c r="D17" s="104"/>
      <c r="E17" s="104"/>
      <c r="F17" s="104"/>
      <c r="G17" s="104"/>
      <c r="H17" s="106"/>
      <c r="I17" s="104"/>
      <c r="J17" s="106"/>
    </row>
    <row r="18" spans="1:10" x14ac:dyDescent="0.2">
      <c r="A18" s="104"/>
      <c r="B18" s="105"/>
      <c r="C18" s="104"/>
      <c r="D18" s="104"/>
      <c r="E18" s="104"/>
      <c r="F18" s="104"/>
      <c r="G18" s="104"/>
      <c r="H18" s="106"/>
      <c r="I18" s="104"/>
      <c r="J18" s="106"/>
    </row>
    <row r="19" spans="1:10" x14ac:dyDescent="0.2">
      <c r="A19" s="104"/>
      <c r="B19" s="105"/>
      <c r="C19" s="104"/>
      <c r="D19" s="104"/>
      <c r="E19" s="104"/>
      <c r="F19" s="104"/>
      <c r="G19" s="104"/>
      <c r="H19" s="106"/>
      <c r="I19" s="104"/>
      <c r="J19" s="106"/>
    </row>
    <row r="20" spans="1:10" x14ac:dyDescent="0.2">
      <c r="A20" s="217" t="s">
        <v>27</v>
      </c>
      <c r="B20" s="217"/>
      <c r="C20" s="217"/>
      <c r="D20" s="217"/>
      <c r="E20" s="217"/>
      <c r="F20" s="217"/>
      <c r="G20" s="217"/>
      <c r="H20" s="217"/>
      <c r="I20" s="217"/>
      <c r="J20" s="217"/>
    </row>
    <row r="21" spans="1:10" ht="48" customHeight="1" x14ac:dyDescent="0.25">
      <c r="A21" s="216" t="s">
        <v>388</v>
      </c>
      <c r="B21" s="215"/>
      <c r="C21" s="215"/>
      <c r="D21" s="215"/>
      <c r="E21" s="215"/>
      <c r="F21" s="215"/>
      <c r="G21" s="215"/>
      <c r="H21" s="215"/>
      <c r="I21" s="215"/>
      <c r="J21" s="215"/>
    </row>
    <row r="22" spans="1:10" x14ac:dyDescent="0.2">
      <c r="A22" s="218"/>
      <c r="B22" s="218"/>
      <c r="C22" s="218"/>
      <c r="D22" s="218"/>
      <c r="E22" s="218"/>
      <c r="F22" s="218"/>
      <c r="G22" s="218"/>
      <c r="H22" s="218"/>
      <c r="I22" s="218"/>
      <c r="J22" s="218"/>
    </row>
    <row r="23" spans="1:10" x14ac:dyDescent="0.2">
      <c r="B23" s="25"/>
    </row>
    <row r="24" spans="1:10" ht="7.5" customHeight="1" x14ac:dyDescent="0.2">
      <c r="A24" s="27"/>
      <c r="B24" s="27"/>
      <c r="C24" s="27"/>
      <c r="D24" s="27"/>
      <c r="E24" s="27"/>
      <c r="F24" s="27"/>
      <c r="G24" s="27"/>
      <c r="H24" s="28"/>
      <c r="I24" s="27"/>
      <c r="J24" s="28"/>
    </row>
    <row r="25" spans="1:10" ht="7.5" customHeight="1" x14ac:dyDescent="0.2"/>
    <row r="26" spans="1:10" x14ac:dyDescent="0.2">
      <c r="B26" s="38" t="s">
        <v>19</v>
      </c>
    </row>
    <row r="27" spans="1:10" ht="8.1" customHeight="1" x14ac:dyDescent="0.2"/>
    <row r="28" spans="1:10" x14ac:dyDescent="0.2">
      <c r="B28" s="24" t="s">
        <v>24</v>
      </c>
      <c r="H28" s="26">
        <f>'Építészeti munkák'!H11</f>
        <v>0</v>
      </c>
      <c r="J28" s="26">
        <f>'Építészeti munkák'!I11</f>
        <v>0</v>
      </c>
    </row>
    <row r="29" spans="1:10" ht="8.1" customHeight="1" x14ac:dyDescent="0.2"/>
    <row r="30" spans="1:10" x14ac:dyDescent="0.2">
      <c r="B30" s="24" t="s">
        <v>385</v>
      </c>
      <c r="H30" s="26">
        <f>'Külső közmű munkák'!H11</f>
        <v>0</v>
      </c>
      <c r="J30" s="26">
        <f>'Külső közmű munkák'!I11</f>
        <v>0</v>
      </c>
    </row>
    <row r="31" spans="1:10" ht="8.1" customHeight="1" x14ac:dyDescent="0.2"/>
    <row r="32" spans="1:10" x14ac:dyDescent="0.2">
      <c r="B32" s="24" t="s">
        <v>386</v>
      </c>
      <c r="H32" s="26">
        <f>'Épületvillamossági munkák'!H12</f>
        <v>0</v>
      </c>
      <c r="J32" s="26">
        <f>'Épületvillamossági munkák'!I12</f>
        <v>0</v>
      </c>
    </row>
    <row r="33" spans="2:12" ht="8.1" customHeight="1" x14ac:dyDescent="0.2"/>
    <row r="34" spans="2:12" x14ac:dyDescent="0.2">
      <c r="B34" s="24" t="s">
        <v>354</v>
      </c>
      <c r="H34" s="26">
        <f>Felvonulás!H9</f>
        <v>0</v>
      </c>
      <c r="J34" s="26">
        <f>Felvonulás!I9</f>
        <v>0</v>
      </c>
    </row>
    <row r="35" spans="2:12" ht="8.1" customHeight="1" x14ac:dyDescent="0.2"/>
    <row r="37" spans="2:12" ht="8.1" customHeight="1" x14ac:dyDescent="0.2">
      <c r="B37" s="27"/>
      <c r="C37" s="27"/>
      <c r="D37" s="27"/>
      <c r="E37" s="27"/>
      <c r="F37" s="27"/>
      <c r="G37" s="27"/>
      <c r="H37" s="28"/>
      <c r="I37" s="27"/>
      <c r="J37" s="28"/>
    </row>
    <row r="38" spans="2:12" ht="8.1" customHeight="1" x14ac:dyDescent="0.2"/>
    <row r="39" spans="2:12" x14ac:dyDescent="0.2">
      <c r="H39" s="29">
        <f>SUM(H25:H37)</f>
        <v>0</v>
      </c>
      <c r="J39" s="29">
        <f>SUM(J25:J37)</f>
        <v>0</v>
      </c>
    </row>
    <row r="40" spans="2:12" ht="8.1" customHeight="1" x14ac:dyDescent="0.2"/>
    <row r="41" spans="2:12" x14ac:dyDescent="0.2">
      <c r="B41" s="25"/>
      <c r="G41" s="30" t="s">
        <v>16</v>
      </c>
      <c r="H41" s="29"/>
      <c r="J41" s="29">
        <f>H39+J39</f>
        <v>0</v>
      </c>
      <c r="L41" s="26"/>
    </row>
    <row r="42" spans="2:12" ht="8.1" customHeight="1" x14ac:dyDescent="0.2">
      <c r="G42" s="31"/>
    </row>
    <row r="43" spans="2:12" x14ac:dyDescent="0.2">
      <c r="G43" s="32" t="s">
        <v>17</v>
      </c>
      <c r="H43" s="29"/>
      <c r="J43" s="26">
        <f>J41*0.27</f>
        <v>0</v>
      </c>
    </row>
    <row r="44" spans="2:12" ht="8.1" customHeight="1" x14ac:dyDescent="0.2">
      <c r="G44" s="31"/>
    </row>
    <row r="45" spans="2:12" x14ac:dyDescent="0.2">
      <c r="G45" s="33" t="s">
        <v>18</v>
      </c>
      <c r="H45" s="211">
        <f>J41+J43</f>
        <v>0</v>
      </c>
      <c r="I45" s="211"/>
      <c r="J45" s="211"/>
    </row>
    <row r="48" spans="2:12" x14ac:dyDescent="0.2">
      <c r="B48" s="107"/>
    </row>
    <row r="49" spans="2:10" x14ac:dyDescent="0.2">
      <c r="B49" s="52"/>
    </row>
    <row r="50" spans="2:10" x14ac:dyDescent="0.2">
      <c r="B50" s="52"/>
      <c r="G50" s="33"/>
      <c r="J50" s="34"/>
    </row>
    <row r="51" spans="2:10" x14ac:dyDescent="0.2">
      <c r="B51" s="53"/>
      <c r="C51" s="54"/>
    </row>
  </sheetData>
  <mergeCells count="12">
    <mergeCell ref="A9:J9"/>
    <mergeCell ref="H45:J45"/>
    <mergeCell ref="A10:J10"/>
    <mergeCell ref="A11:J11"/>
    <mergeCell ref="A12:J12"/>
    <mergeCell ref="A14:J14"/>
    <mergeCell ref="A15:J15"/>
    <mergeCell ref="A16:J16"/>
    <mergeCell ref="A21:J21"/>
    <mergeCell ref="B13:J13"/>
    <mergeCell ref="A20:J20"/>
    <mergeCell ref="A22:J22"/>
  </mergeCells>
  <printOptions horizontalCentered="1"/>
  <pageMargins left="0.78740157480314965" right="0.78740157480314965" top="0.72" bottom="0.7" header="0.51181102362204722" footer="0.51181102362204722"/>
  <pageSetup paperSize="9" scale="90" orientation="portrait" horizontalDpi="300" verticalDpi="300" r:id="rId1"/>
  <headerFooter alignWithMargins="0">
    <oddFooter>&amp;R&amp;6&amp;F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6"/>
  <sheetViews>
    <sheetView view="pageBreakPreview" zoomScaleNormal="100" zoomScaleSheetLayoutView="100" workbookViewId="0">
      <selection activeCell="F16" sqref="F16"/>
    </sheetView>
  </sheetViews>
  <sheetFormatPr defaultRowHeight="12.75" x14ac:dyDescent="0.25"/>
  <cols>
    <col min="1" max="1" width="5.28515625" style="55" customWidth="1"/>
    <col min="2" max="2" width="9.28515625" style="1" customWidth="1"/>
    <col min="3" max="3" width="36.7109375" style="1" customWidth="1"/>
    <col min="4" max="4" width="7.42578125" style="6" customWidth="1"/>
    <col min="5" max="5" width="7" style="1" customWidth="1"/>
    <col min="6" max="7" width="10.7109375" style="10" bestFit="1" customWidth="1"/>
    <col min="8" max="9" width="12.7109375" style="10" customWidth="1"/>
    <col min="10" max="16384" width="9.140625" style="1"/>
  </cols>
  <sheetData>
    <row r="3" spans="1:9" ht="18.75" x14ac:dyDescent="0.25">
      <c r="A3" s="219" t="s">
        <v>334</v>
      </c>
      <c r="B3" s="220"/>
      <c r="C3" s="220"/>
      <c r="D3" s="220"/>
      <c r="E3" s="220"/>
      <c r="F3" s="220"/>
      <c r="G3" s="220"/>
      <c r="H3" s="220"/>
      <c r="I3" s="221"/>
    </row>
    <row r="6" spans="1:9" ht="25.5" x14ac:dyDescent="0.25">
      <c r="A6" s="57"/>
      <c r="B6" s="14"/>
      <c r="C6" s="17" t="s">
        <v>0</v>
      </c>
      <c r="D6" s="13"/>
      <c r="E6" s="14"/>
      <c r="F6" s="15"/>
      <c r="G6" s="15"/>
      <c r="H6" s="11" t="s">
        <v>1</v>
      </c>
      <c r="I6" s="11" t="s">
        <v>2</v>
      </c>
    </row>
    <row r="7" spans="1:9" x14ac:dyDescent="0.25">
      <c r="A7" s="58">
        <v>1</v>
      </c>
      <c r="B7" s="16" t="s">
        <v>343</v>
      </c>
      <c r="C7" s="51"/>
      <c r="D7" s="42"/>
      <c r="E7" s="41"/>
      <c r="F7" s="43"/>
      <c r="G7" s="43"/>
      <c r="H7" s="10">
        <f>H26</f>
        <v>0</v>
      </c>
      <c r="I7" s="10">
        <f>I26</f>
        <v>0</v>
      </c>
    </row>
    <row r="8" spans="1:9" x14ac:dyDescent="0.25">
      <c r="B8" s="16"/>
      <c r="C8" s="16"/>
    </row>
    <row r="9" spans="1:9" x14ac:dyDescent="0.25">
      <c r="A9" s="57"/>
      <c r="B9" s="60" t="s">
        <v>344</v>
      </c>
      <c r="C9" s="14"/>
      <c r="D9" s="13"/>
      <c r="E9" s="14"/>
      <c r="F9" s="15"/>
      <c r="G9" s="15"/>
      <c r="H9" s="11">
        <f>SUM(H7:H8)</f>
        <v>0</v>
      </c>
      <c r="I9" s="11">
        <f>SUM(I7:I8)</f>
        <v>0</v>
      </c>
    </row>
    <row r="10" spans="1:9" x14ac:dyDescent="0.25">
      <c r="A10" s="58"/>
      <c r="B10" s="176"/>
      <c r="C10" s="41"/>
      <c r="D10" s="42"/>
      <c r="E10" s="41"/>
      <c r="F10" s="43"/>
      <c r="G10" s="43"/>
      <c r="H10" s="39"/>
      <c r="I10" s="39"/>
    </row>
    <row r="11" spans="1:9" ht="144" customHeight="1" x14ac:dyDescent="0.25">
      <c r="A11" s="58"/>
      <c r="B11" s="222" t="s">
        <v>360</v>
      </c>
      <c r="C11" s="223"/>
      <c r="D11" s="223"/>
      <c r="E11" s="223"/>
      <c r="F11" s="223"/>
      <c r="G11" s="223"/>
      <c r="H11" s="223"/>
      <c r="I11" s="39"/>
    </row>
    <row r="14" spans="1:9" x14ac:dyDescent="0.25">
      <c r="A14" s="88">
        <v>1</v>
      </c>
      <c r="B14" s="8" t="str">
        <f>B7</f>
        <v>Organizáció, felvonulás</v>
      </c>
      <c r="C14" s="8"/>
    </row>
    <row r="15" spans="1:9" ht="25.5" x14ac:dyDescent="0.25">
      <c r="A15" s="56" t="s">
        <v>3</v>
      </c>
      <c r="B15" s="3" t="s">
        <v>4</v>
      </c>
      <c r="C15" s="3" t="s">
        <v>5</v>
      </c>
      <c r="D15" s="5" t="s">
        <v>6</v>
      </c>
      <c r="E15" s="3" t="s">
        <v>7</v>
      </c>
      <c r="F15" s="11" t="s">
        <v>8</v>
      </c>
      <c r="G15" s="11" t="s">
        <v>9</v>
      </c>
      <c r="H15" s="11" t="s">
        <v>10</v>
      </c>
      <c r="I15" s="11" t="s">
        <v>11</v>
      </c>
    </row>
    <row r="16" spans="1:9" ht="38.25" x14ac:dyDescent="0.25">
      <c r="A16" s="89" t="s">
        <v>345</v>
      </c>
      <c r="B16" s="177" t="s">
        <v>374</v>
      </c>
      <c r="C16" s="41" t="s">
        <v>352</v>
      </c>
      <c r="D16" s="180">
        <v>1</v>
      </c>
      <c r="E16" s="41" t="s">
        <v>241</v>
      </c>
      <c r="F16" s="43"/>
      <c r="G16" s="43"/>
      <c r="H16" s="10">
        <f>ROUND(D16*F16, 0)</f>
        <v>0</v>
      </c>
      <c r="I16" s="10">
        <f>ROUND(D16*G16, 0)</f>
        <v>0</v>
      </c>
    </row>
    <row r="17" spans="1:9" x14ac:dyDescent="0.25">
      <c r="A17" s="58"/>
      <c r="B17" s="41"/>
      <c r="C17" s="41"/>
      <c r="D17" s="180"/>
      <c r="E17" s="41"/>
      <c r="F17" s="43"/>
      <c r="G17" s="43"/>
      <c r="H17" s="43"/>
      <c r="I17" s="43"/>
    </row>
    <row r="18" spans="1:9" ht="51" x14ac:dyDescent="0.25">
      <c r="A18" s="89" t="s">
        <v>346</v>
      </c>
      <c r="B18" s="177" t="s">
        <v>375</v>
      </c>
      <c r="C18" s="41" t="s">
        <v>350</v>
      </c>
      <c r="D18" s="180">
        <v>1</v>
      </c>
      <c r="E18" s="41" t="s">
        <v>241</v>
      </c>
      <c r="F18" s="43"/>
      <c r="G18" s="43"/>
      <c r="H18" s="10">
        <f>ROUND(D18*F18, 0)</f>
        <v>0</v>
      </c>
      <c r="I18" s="10">
        <f>ROUND(D18*G18, 0)</f>
        <v>0</v>
      </c>
    </row>
    <row r="19" spans="1:9" x14ac:dyDescent="0.25">
      <c r="A19" s="58"/>
      <c r="B19" s="41"/>
      <c r="C19" s="41"/>
      <c r="D19" s="180"/>
      <c r="E19" s="41"/>
      <c r="F19" s="43"/>
      <c r="G19" s="43"/>
      <c r="H19" s="43"/>
      <c r="I19" s="43"/>
    </row>
    <row r="20" spans="1:9" ht="51" x14ac:dyDescent="0.25">
      <c r="A20" s="89" t="s">
        <v>347</v>
      </c>
      <c r="B20" s="108" t="s">
        <v>376</v>
      </c>
      <c r="C20" s="41" t="s">
        <v>353</v>
      </c>
      <c r="D20" s="91">
        <v>1</v>
      </c>
      <c r="E20" s="1" t="s">
        <v>241</v>
      </c>
      <c r="F20" s="43"/>
      <c r="G20" s="43"/>
      <c r="H20" s="10">
        <f>ROUND(D20*F20, 0)</f>
        <v>0</v>
      </c>
      <c r="I20" s="10">
        <f>ROUND(D20*G20, 0)</f>
        <v>0</v>
      </c>
    </row>
    <row r="21" spans="1:9" x14ac:dyDescent="0.25">
      <c r="A21" s="58"/>
      <c r="D21" s="91"/>
      <c r="F21" s="43"/>
      <c r="G21" s="43"/>
    </row>
    <row r="22" spans="1:9" ht="63.75" x14ac:dyDescent="0.25">
      <c r="A22" s="89" t="s">
        <v>348</v>
      </c>
      <c r="B22" s="108" t="s">
        <v>377</v>
      </c>
      <c r="C22" s="41" t="s">
        <v>351</v>
      </c>
      <c r="D22" s="91">
        <v>1</v>
      </c>
      <c r="E22" s="1" t="s">
        <v>241</v>
      </c>
      <c r="F22" s="43"/>
      <c r="G22" s="43"/>
      <c r="H22" s="10">
        <f>ROUND(D22*F22, 0)</f>
        <v>0</v>
      </c>
      <c r="I22" s="10">
        <f>ROUND(D22*G22, 0)</f>
        <v>0</v>
      </c>
    </row>
    <row r="23" spans="1:9" x14ac:dyDescent="0.25">
      <c r="A23" s="58"/>
      <c r="D23" s="91"/>
      <c r="F23" s="43"/>
      <c r="G23" s="43"/>
    </row>
    <row r="24" spans="1:9" ht="51" x14ac:dyDescent="0.25">
      <c r="A24" s="89" t="s">
        <v>349</v>
      </c>
      <c r="B24" s="108" t="s">
        <v>379</v>
      </c>
      <c r="C24" s="41" t="s">
        <v>378</v>
      </c>
      <c r="D24" s="91">
        <v>1</v>
      </c>
      <c r="E24" s="1" t="s">
        <v>241</v>
      </c>
      <c r="F24" s="43"/>
      <c r="G24" s="43"/>
      <c r="H24" s="10">
        <f>ROUND(D24*F24, 0)</f>
        <v>0</v>
      </c>
      <c r="I24" s="10">
        <f>ROUND(D24*G24, 0)</f>
        <v>0</v>
      </c>
    </row>
    <row r="26" spans="1:9" x14ac:dyDescent="0.25">
      <c r="A26" s="56"/>
      <c r="B26" s="3"/>
      <c r="C26" s="3" t="s">
        <v>13</v>
      </c>
      <c r="D26" s="5"/>
      <c r="E26" s="3"/>
      <c r="F26" s="11"/>
      <c r="G26" s="11"/>
      <c r="H26" s="11">
        <f>ROUND(SUM(H16:H25),0)</f>
        <v>0</v>
      </c>
      <c r="I26" s="11">
        <f>ROUND(SUM(I16:I25),0)</f>
        <v>0</v>
      </c>
    </row>
  </sheetData>
  <mergeCells count="2">
    <mergeCell ref="A3:I3"/>
    <mergeCell ref="B11:H11"/>
  </mergeCells>
  <pageMargins left="0.2361111111111111" right="0.2361111111111111" top="0.69444444444444442" bottom="0.69444444444444442" header="0.41666666666666669" footer="0.41666666666666669"/>
  <pageSetup paperSize="9" scale="88" firstPageNumber="4294963191" orientation="portrait" useFirstPageNumber="1" r:id="rId1"/>
  <rowBreaks count="4" manualBreakCount="4">
    <brk id="12" max="16383" man="1"/>
    <brk id="61" max="8" man="1"/>
    <brk id="73" max="8" man="1"/>
    <brk id="9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3:I177"/>
  <sheetViews>
    <sheetView view="pageBreakPreview" zoomScaleNormal="100" zoomScaleSheetLayoutView="100" workbookViewId="0">
      <selection activeCell="F18" sqref="F18"/>
    </sheetView>
  </sheetViews>
  <sheetFormatPr defaultRowHeight="12.75" x14ac:dyDescent="0.25"/>
  <cols>
    <col min="1" max="1" width="5.28515625" style="55" customWidth="1"/>
    <col min="2" max="2" width="9.28515625" style="1" customWidth="1"/>
    <col min="3" max="3" width="36.7109375" style="1" customWidth="1"/>
    <col min="4" max="4" width="7.42578125" style="6" customWidth="1"/>
    <col min="5" max="5" width="7" style="1" customWidth="1"/>
    <col min="6" max="6" width="9.42578125" style="10" bestFit="1" customWidth="1"/>
    <col min="7" max="7" width="9.7109375" style="10" customWidth="1"/>
    <col min="8" max="9" width="12.7109375" style="10" customWidth="1"/>
    <col min="10" max="16384" width="9.140625" style="1"/>
  </cols>
  <sheetData>
    <row r="3" spans="1:9" ht="18.75" x14ac:dyDescent="0.25">
      <c r="A3" s="219" t="s">
        <v>20</v>
      </c>
      <c r="B3" s="220"/>
      <c r="C3" s="220"/>
      <c r="D3" s="220"/>
      <c r="E3" s="220"/>
      <c r="F3" s="220"/>
      <c r="G3" s="220"/>
      <c r="H3" s="220"/>
      <c r="I3" s="221"/>
    </row>
    <row r="6" spans="1:9" ht="25.5" x14ac:dyDescent="0.25">
      <c r="A6" s="57"/>
      <c r="B6" s="14"/>
      <c r="C6" s="17" t="s">
        <v>0</v>
      </c>
      <c r="D6" s="13"/>
      <c r="E6" s="14"/>
      <c r="F6" s="15"/>
      <c r="G6" s="15"/>
      <c r="H6" s="11" t="s">
        <v>1</v>
      </c>
      <c r="I6" s="11" t="s">
        <v>2</v>
      </c>
    </row>
    <row r="7" spans="1:9" x14ac:dyDescent="0.25">
      <c r="A7" s="58">
        <v>1</v>
      </c>
      <c r="B7" s="41" t="s">
        <v>28</v>
      </c>
      <c r="C7" s="51"/>
      <c r="D7" s="42"/>
      <c r="E7" s="41"/>
      <c r="F7" s="43"/>
      <c r="G7" s="43"/>
      <c r="H7" s="10">
        <f>H71</f>
        <v>0</v>
      </c>
      <c r="I7" s="10">
        <f>I71</f>
        <v>0</v>
      </c>
    </row>
    <row r="8" spans="1:9" x14ac:dyDescent="0.25">
      <c r="A8" s="55">
        <v>2</v>
      </c>
      <c r="B8" s="16" t="s">
        <v>68</v>
      </c>
      <c r="C8" s="16"/>
      <c r="H8" s="10">
        <f>H93</f>
        <v>0</v>
      </c>
      <c r="I8" s="10">
        <f>I93</f>
        <v>0</v>
      </c>
    </row>
    <row r="9" spans="1:9" x14ac:dyDescent="0.25">
      <c r="A9" s="55">
        <v>3</v>
      </c>
      <c r="B9" s="16" t="s">
        <v>35</v>
      </c>
      <c r="C9" s="16"/>
      <c r="H9" s="10">
        <f>H153</f>
        <v>0</v>
      </c>
      <c r="I9" s="10">
        <f>I153</f>
        <v>0</v>
      </c>
    </row>
    <row r="10" spans="1:9" x14ac:dyDescent="0.25">
      <c r="A10" s="55">
        <v>4</v>
      </c>
      <c r="B10" s="16" t="s">
        <v>36</v>
      </c>
      <c r="C10" s="16"/>
      <c r="H10" s="10">
        <f>H177</f>
        <v>0</v>
      </c>
      <c r="I10" s="10">
        <f>I177</f>
        <v>0</v>
      </c>
    </row>
    <row r="11" spans="1:9" x14ac:dyDescent="0.25">
      <c r="A11" s="57"/>
      <c r="B11" s="60" t="s">
        <v>25</v>
      </c>
      <c r="C11" s="14"/>
      <c r="D11" s="13"/>
      <c r="E11" s="14"/>
      <c r="F11" s="15"/>
      <c r="G11" s="15"/>
      <c r="H11" s="11">
        <f>SUM(H7:H10)</f>
        <v>0</v>
      </c>
      <c r="I11" s="11">
        <f>SUM(I7:I10)</f>
        <v>0</v>
      </c>
    </row>
    <row r="12" spans="1:9" x14ac:dyDescent="0.25">
      <c r="A12" s="58"/>
      <c r="B12" s="176"/>
      <c r="C12" s="41"/>
      <c r="D12" s="42"/>
      <c r="E12" s="41"/>
      <c r="F12" s="43"/>
      <c r="G12" s="43"/>
      <c r="H12" s="39"/>
      <c r="I12" s="39"/>
    </row>
    <row r="13" spans="1:9" ht="144" customHeight="1" x14ac:dyDescent="0.25">
      <c r="A13" s="58"/>
      <c r="B13" s="222" t="s">
        <v>360</v>
      </c>
      <c r="C13" s="223"/>
      <c r="D13" s="223"/>
      <c r="E13" s="223"/>
      <c r="F13" s="223"/>
      <c r="G13" s="223"/>
      <c r="H13" s="223"/>
      <c r="I13" s="39"/>
    </row>
    <row r="16" spans="1:9" x14ac:dyDescent="0.25">
      <c r="A16" s="88">
        <v>1</v>
      </c>
      <c r="B16" s="8" t="s">
        <v>28</v>
      </c>
      <c r="C16" s="8"/>
      <c r="D16" s="203"/>
      <c r="E16" s="9"/>
      <c r="F16" s="204"/>
      <c r="G16" s="204"/>
      <c r="H16" s="204"/>
      <c r="I16" s="204"/>
    </row>
    <row r="17" spans="1:9" ht="25.5" x14ac:dyDescent="0.25">
      <c r="A17" s="56" t="s">
        <v>3</v>
      </c>
      <c r="B17" s="3" t="s">
        <v>4</v>
      </c>
      <c r="C17" s="3" t="s">
        <v>5</v>
      </c>
      <c r="D17" s="5" t="s">
        <v>6</v>
      </c>
      <c r="E17" s="3" t="s">
        <v>7</v>
      </c>
      <c r="F17" s="11" t="s">
        <v>8</v>
      </c>
      <c r="G17" s="11" t="s">
        <v>9</v>
      </c>
      <c r="H17" s="11" t="s">
        <v>10</v>
      </c>
      <c r="I17" s="11" t="s">
        <v>11</v>
      </c>
    </row>
    <row r="18" spans="1:9" ht="38.25" x14ac:dyDescent="0.25">
      <c r="A18" s="89" t="s">
        <v>40</v>
      </c>
      <c r="B18" s="41" t="s">
        <v>97</v>
      </c>
      <c r="C18" s="41" t="s">
        <v>37</v>
      </c>
      <c r="D18" s="93">
        <v>1.24</v>
      </c>
      <c r="E18" s="41" t="s">
        <v>21</v>
      </c>
      <c r="H18" s="10">
        <f>ROUND(D18*F18, 0)</f>
        <v>0</v>
      </c>
      <c r="I18" s="10">
        <f>ROUND(D18*G18, 0)</f>
        <v>0</v>
      </c>
    </row>
    <row r="19" spans="1:9" x14ac:dyDescent="0.25">
      <c r="A19" s="58"/>
      <c r="B19" s="41"/>
      <c r="C19" s="41"/>
      <c r="D19" s="93"/>
      <c r="E19" s="41"/>
      <c r="H19" s="43"/>
      <c r="I19" s="43"/>
    </row>
    <row r="20" spans="1:9" ht="51" x14ac:dyDescent="0.25">
      <c r="A20" s="89" t="s">
        <v>41</v>
      </c>
      <c r="B20" s="41" t="s">
        <v>96</v>
      </c>
      <c r="C20" s="41" t="s">
        <v>38</v>
      </c>
      <c r="D20" s="93">
        <v>154.82</v>
      </c>
      <c r="E20" s="41" t="s">
        <v>29</v>
      </c>
      <c r="H20" s="10">
        <f>ROUND(D20*F20, 0)</f>
        <v>0</v>
      </c>
      <c r="I20" s="10">
        <f>ROUND(D20*G20, 0)</f>
        <v>0</v>
      </c>
    </row>
    <row r="21" spans="1:9" x14ac:dyDescent="0.25">
      <c r="A21" s="89"/>
      <c r="B21" s="41"/>
      <c r="C21" s="133" t="s">
        <v>301</v>
      </c>
      <c r="D21" s="93"/>
      <c r="E21" s="41"/>
    </row>
    <row r="22" spans="1:9" ht="76.5" x14ac:dyDescent="0.25">
      <c r="A22" s="89"/>
      <c r="B22" s="41"/>
      <c r="C22" s="41" t="s">
        <v>304</v>
      </c>
      <c r="D22" s="93"/>
      <c r="E22" s="41"/>
    </row>
    <row r="23" spans="1:9" ht="89.25" x14ac:dyDescent="0.25">
      <c r="A23" s="89"/>
      <c r="B23" s="41"/>
      <c r="C23" s="41" t="s">
        <v>305</v>
      </c>
      <c r="D23" s="93"/>
      <c r="E23" s="41"/>
    </row>
    <row r="24" spans="1:9" ht="63.75" x14ac:dyDescent="0.25">
      <c r="A24" s="89"/>
      <c r="B24" s="41"/>
      <c r="C24" s="41" t="s">
        <v>306</v>
      </c>
      <c r="D24" s="93"/>
      <c r="E24" s="41"/>
    </row>
    <row r="25" spans="1:9" x14ac:dyDescent="0.25">
      <c r="A25" s="58"/>
      <c r="B25" s="41"/>
      <c r="C25" s="41"/>
      <c r="D25" s="93"/>
      <c r="E25" s="41"/>
      <c r="H25" s="43"/>
      <c r="I25" s="43"/>
    </row>
    <row r="26" spans="1:9" ht="38.25" x14ac:dyDescent="0.25">
      <c r="A26" s="89" t="s">
        <v>42</v>
      </c>
      <c r="B26" s="1" t="s">
        <v>101</v>
      </c>
      <c r="C26" s="41" t="s">
        <v>39</v>
      </c>
      <c r="D26" s="61">
        <v>12.8</v>
      </c>
      <c r="E26" s="1" t="s">
        <v>29</v>
      </c>
      <c r="H26" s="10">
        <f>ROUND(D26*F26, 0)</f>
        <v>0</v>
      </c>
      <c r="I26" s="10">
        <f>ROUND(D26*G26, 0)</f>
        <v>0</v>
      </c>
    </row>
    <row r="27" spans="1:9" x14ac:dyDescent="0.25">
      <c r="A27" s="89"/>
      <c r="C27" s="133" t="s">
        <v>301</v>
      </c>
      <c r="D27" s="61"/>
    </row>
    <row r="28" spans="1:9" ht="76.5" x14ac:dyDescent="0.25">
      <c r="A28" s="89"/>
      <c r="C28" s="41" t="s">
        <v>304</v>
      </c>
      <c r="D28" s="61"/>
    </row>
    <row r="29" spans="1:9" ht="76.5" x14ac:dyDescent="0.25">
      <c r="A29" s="89"/>
      <c r="C29" s="41" t="s">
        <v>307</v>
      </c>
      <c r="D29" s="61"/>
    </row>
    <row r="30" spans="1:9" x14ac:dyDescent="0.25">
      <c r="A30" s="58"/>
      <c r="D30" s="61"/>
    </row>
    <row r="31" spans="1:9" ht="38.25" x14ac:dyDescent="0.25">
      <c r="A31" s="89" t="s">
        <v>43</v>
      </c>
      <c r="B31" s="1" t="s">
        <v>102</v>
      </c>
      <c r="C31" s="41" t="s">
        <v>83</v>
      </c>
      <c r="D31" s="61">
        <v>166.43</v>
      </c>
      <c r="E31" s="1" t="s">
        <v>29</v>
      </c>
      <c r="H31" s="10">
        <f>ROUND(D31*F31, 0)</f>
        <v>0</v>
      </c>
      <c r="I31" s="10">
        <f>ROUND(D31*G31, 0)</f>
        <v>0</v>
      </c>
    </row>
    <row r="32" spans="1:9" x14ac:dyDescent="0.25">
      <c r="A32" s="89"/>
      <c r="C32" s="133" t="s">
        <v>301</v>
      </c>
      <c r="D32" s="61"/>
    </row>
    <row r="33" spans="1:9" ht="76.5" x14ac:dyDescent="0.25">
      <c r="A33" s="89"/>
      <c r="C33" s="41" t="s">
        <v>304</v>
      </c>
      <c r="D33" s="61"/>
    </row>
    <row r="34" spans="1:9" ht="76.5" x14ac:dyDescent="0.25">
      <c r="A34" s="89"/>
      <c r="C34" s="41" t="s">
        <v>307</v>
      </c>
      <c r="D34" s="61"/>
    </row>
    <row r="35" spans="1:9" x14ac:dyDescent="0.25">
      <c r="A35" s="58"/>
      <c r="D35" s="37"/>
    </row>
    <row r="36" spans="1:9" ht="38.25" x14ac:dyDescent="0.25">
      <c r="A36" s="89" t="s">
        <v>44</v>
      </c>
      <c r="B36" s="1" t="s">
        <v>99</v>
      </c>
      <c r="C36" s="41" t="s">
        <v>328</v>
      </c>
      <c r="D36" s="91">
        <v>26</v>
      </c>
      <c r="E36" s="1" t="s">
        <v>14</v>
      </c>
      <c r="H36" s="10">
        <f>ROUND(D36*F36, 0)</f>
        <v>0</v>
      </c>
      <c r="I36" s="10">
        <f>ROUND(D36*G36, 0)</f>
        <v>0</v>
      </c>
    </row>
    <row r="37" spans="1:9" x14ac:dyDescent="0.25">
      <c r="A37" s="58"/>
      <c r="D37" s="91"/>
    </row>
    <row r="38" spans="1:9" ht="38.25" x14ac:dyDescent="0.25">
      <c r="A38" s="89" t="s">
        <v>45</v>
      </c>
      <c r="B38" s="1" t="s">
        <v>98</v>
      </c>
      <c r="C38" s="41" t="s">
        <v>329</v>
      </c>
      <c r="D38" s="91">
        <v>1</v>
      </c>
      <c r="E38" s="1" t="s">
        <v>14</v>
      </c>
      <c r="H38" s="10">
        <f>ROUND(D38*F38, 0)</f>
        <v>0</v>
      </c>
      <c r="I38" s="10">
        <f>ROUND(D38*G38, 0)</f>
        <v>0</v>
      </c>
    </row>
    <row r="39" spans="1:9" x14ac:dyDescent="0.25">
      <c r="A39" s="58"/>
      <c r="D39" s="91"/>
    </row>
    <row r="40" spans="1:9" ht="38.25" x14ac:dyDescent="0.25">
      <c r="A40" s="89" t="s">
        <v>46</v>
      </c>
      <c r="B40" s="1" t="s">
        <v>100</v>
      </c>
      <c r="C40" s="41" t="s">
        <v>330</v>
      </c>
      <c r="D40" s="91">
        <v>5</v>
      </c>
      <c r="E40" s="1" t="s">
        <v>14</v>
      </c>
      <c r="H40" s="10">
        <f>ROUND(D40*F40, 0)</f>
        <v>0</v>
      </c>
      <c r="I40" s="10">
        <f>ROUND(D40*G40, 0)</f>
        <v>0</v>
      </c>
    </row>
    <row r="41" spans="1:9" x14ac:dyDescent="0.25">
      <c r="A41" s="58"/>
      <c r="D41" s="37"/>
    </row>
    <row r="42" spans="1:9" ht="25.5" x14ac:dyDescent="0.25">
      <c r="A42" s="89" t="s">
        <v>47</v>
      </c>
      <c r="B42" s="1" t="s">
        <v>103</v>
      </c>
      <c r="C42" s="41" t="s">
        <v>115</v>
      </c>
      <c r="D42" s="61">
        <v>160.87</v>
      </c>
      <c r="E42" s="1" t="s">
        <v>29</v>
      </c>
      <c r="H42" s="10">
        <f>ROUND(D42*F42, 0)</f>
        <v>0</v>
      </c>
      <c r="I42" s="10">
        <f>ROUND(D42*G42, 0)</f>
        <v>0</v>
      </c>
    </row>
    <row r="43" spans="1:9" x14ac:dyDescent="0.25">
      <c r="A43" s="58"/>
      <c r="D43" s="37"/>
    </row>
    <row r="44" spans="1:9" ht="63.75" x14ac:dyDescent="0.25">
      <c r="A44" s="89" t="s">
        <v>48</v>
      </c>
      <c r="B44" s="108" t="s">
        <v>104</v>
      </c>
      <c r="C44" s="177" t="s">
        <v>363</v>
      </c>
      <c r="D44" s="178">
        <v>1.5</v>
      </c>
      <c r="E44" s="108" t="s">
        <v>29</v>
      </c>
      <c r="H44" s="110">
        <f>ROUND(D44*F44, 0)</f>
        <v>0</v>
      </c>
      <c r="I44" s="110">
        <f>ROUND(D44*G44, 0)</f>
        <v>0</v>
      </c>
    </row>
    <row r="45" spans="1:9" x14ac:dyDescent="0.25">
      <c r="D45" s="37"/>
    </row>
    <row r="46" spans="1:9" ht="38.25" x14ac:dyDescent="0.25">
      <c r="A46" s="89" t="s">
        <v>49</v>
      </c>
      <c r="B46" s="1" t="s">
        <v>105</v>
      </c>
      <c r="C46" s="41" t="s">
        <v>331</v>
      </c>
      <c r="D46" s="61">
        <v>361.34</v>
      </c>
      <c r="E46" s="1" t="s">
        <v>29</v>
      </c>
      <c r="H46" s="10">
        <f>ROUND(D46*F46, 0)</f>
        <v>0</v>
      </c>
      <c r="I46" s="10">
        <f>ROUND(D46*G46, 0)</f>
        <v>0</v>
      </c>
    </row>
    <row r="47" spans="1:9" x14ac:dyDescent="0.25">
      <c r="A47" s="58"/>
      <c r="D47" s="61"/>
    </row>
    <row r="48" spans="1:9" ht="51" x14ac:dyDescent="0.25">
      <c r="A48" s="89" t="s">
        <v>50</v>
      </c>
      <c r="B48" s="1" t="s">
        <v>106</v>
      </c>
      <c r="C48" s="41" t="s">
        <v>110</v>
      </c>
      <c r="D48" s="61">
        <v>72.86</v>
      </c>
      <c r="E48" s="1" t="s">
        <v>12</v>
      </c>
      <c r="H48" s="10">
        <f>ROUND(D48*F48, 0)</f>
        <v>0</v>
      </c>
      <c r="I48" s="10">
        <f>ROUND(D48*G48, 0)</f>
        <v>0</v>
      </c>
    </row>
    <row r="49" spans="1:9" x14ac:dyDescent="0.25">
      <c r="A49" s="89"/>
      <c r="C49" s="133" t="s">
        <v>301</v>
      </c>
      <c r="D49" s="61"/>
    </row>
    <row r="50" spans="1:9" ht="63.75" x14ac:dyDescent="0.25">
      <c r="A50" s="89"/>
      <c r="C50" s="41" t="s">
        <v>310</v>
      </c>
      <c r="D50" s="61"/>
    </row>
    <row r="51" spans="1:9" ht="255" x14ac:dyDescent="0.25">
      <c r="A51" s="89"/>
      <c r="C51" s="41" t="s">
        <v>311</v>
      </c>
      <c r="D51" s="61"/>
    </row>
    <row r="52" spans="1:9" x14ac:dyDescent="0.25">
      <c r="D52" s="61"/>
    </row>
    <row r="53" spans="1:9" ht="38.25" x14ac:dyDescent="0.25">
      <c r="A53" s="89" t="s">
        <v>51</v>
      </c>
      <c r="B53" s="1" t="s">
        <v>107</v>
      </c>
      <c r="C53" s="41" t="s">
        <v>111</v>
      </c>
      <c r="D53" s="61">
        <v>184.6</v>
      </c>
      <c r="E53" s="1" t="s">
        <v>12</v>
      </c>
      <c r="H53" s="10">
        <f>ROUND(D53*F53, 0)</f>
        <v>0</v>
      </c>
      <c r="I53" s="10">
        <f>ROUND(D53*G53, 0)</f>
        <v>0</v>
      </c>
    </row>
    <row r="54" spans="1:9" x14ac:dyDescent="0.25">
      <c r="A54" s="58"/>
      <c r="D54" s="61"/>
      <c r="H54" s="43"/>
      <c r="I54" s="43"/>
    </row>
    <row r="55" spans="1:9" ht="38.25" x14ac:dyDescent="0.25">
      <c r="A55" s="89" t="s">
        <v>52</v>
      </c>
      <c r="B55" s="1" t="s">
        <v>108</v>
      </c>
      <c r="C55" s="41" t="s">
        <v>112</v>
      </c>
      <c r="D55" s="61">
        <v>490.04</v>
      </c>
      <c r="E55" s="1" t="s">
        <v>12</v>
      </c>
      <c r="H55" s="10">
        <f>ROUND(D55*F55, 0)</f>
        <v>0</v>
      </c>
      <c r="I55" s="10">
        <f>ROUND(D55*G55, 0)</f>
        <v>0</v>
      </c>
    </row>
    <row r="56" spans="1:9" x14ac:dyDescent="0.25">
      <c r="D56" s="37"/>
      <c r="H56" s="43"/>
      <c r="I56" s="43"/>
    </row>
    <row r="57" spans="1:9" ht="38.25" x14ac:dyDescent="0.25">
      <c r="A57" s="89" t="s">
        <v>53</v>
      </c>
      <c r="B57" s="1" t="s">
        <v>117</v>
      </c>
      <c r="C57" s="41" t="s">
        <v>116</v>
      </c>
      <c r="D57" s="91">
        <v>2</v>
      </c>
      <c r="E57" s="1" t="s">
        <v>14</v>
      </c>
      <c r="H57" s="10">
        <f>ROUND(D57*F57, 0)</f>
        <v>0</v>
      </c>
      <c r="I57" s="10">
        <f>ROUND(D57*G57, 0)</f>
        <v>0</v>
      </c>
    </row>
    <row r="58" spans="1:9" x14ac:dyDescent="0.25">
      <c r="A58" s="58"/>
      <c r="D58" s="91"/>
    </row>
    <row r="59" spans="1:9" ht="38.25" x14ac:dyDescent="0.25">
      <c r="A59" s="89" t="s">
        <v>54</v>
      </c>
      <c r="B59" s="1" t="s">
        <v>118</v>
      </c>
      <c r="C59" s="41" t="s">
        <v>84</v>
      </c>
      <c r="D59" s="91">
        <v>2</v>
      </c>
      <c r="E59" s="1" t="s">
        <v>14</v>
      </c>
      <c r="H59" s="10">
        <f>ROUND(D59*F59, 0)</f>
        <v>0</v>
      </c>
      <c r="I59" s="10">
        <f>ROUND(D59*G59, 0)</f>
        <v>0</v>
      </c>
    </row>
    <row r="60" spans="1:9" x14ac:dyDescent="0.25">
      <c r="D60" s="37"/>
    </row>
    <row r="61" spans="1:9" ht="38.25" x14ac:dyDescent="0.25">
      <c r="A61" s="89" t="s">
        <v>55</v>
      </c>
      <c r="B61" s="1" t="s">
        <v>109</v>
      </c>
      <c r="C61" s="41" t="s">
        <v>332</v>
      </c>
      <c r="D61" s="61">
        <v>0.94</v>
      </c>
      <c r="E61" s="1" t="s">
        <v>12</v>
      </c>
      <c r="H61" s="10">
        <f>ROUND(D61*F61, 0)</f>
        <v>0</v>
      </c>
      <c r="I61" s="10">
        <f>ROUND(D61*G61, 0)</f>
        <v>0</v>
      </c>
    </row>
    <row r="62" spans="1:9" x14ac:dyDescent="0.25">
      <c r="A62" s="58"/>
      <c r="D62" s="61"/>
    </row>
    <row r="63" spans="1:9" ht="38.25" x14ac:dyDescent="0.25">
      <c r="A63" s="89" t="s">
        <v>56</v>
      </c>
      <c r="B63" s="1" t="s">
        <v>119</v>
      </c>
      <c r="C63" s="41" t="s">
        <v>85</v>
      </c>
      <c r="D63" s="61">
        <v>0.5</v>
      </c>
      <c r="E63" s="1" t="s">
        <v>21</v>
      </c>
      <c r="H63" s="10">
        <f>ROUND(D63*F63, 0)</f>
        <v>0</v>
      </c>
      <c r="I63" s="10">
        <f>ROUND(D63*G63, 0)</f>
        <v>0</v>
      </c>
    </row>
    <row r="64" spans="1:9" x14ac:dyDescent="0.25">
      <c r="D64" s="37"/>
    </row>
    <row r="65" spans="1:9" ht="76.5" x14ac:dyDescent="0.25">
      <c r="A65" s="89" t="s">
        <v>57</v>
      </c>
      <c r="B65" s="1" t="s">
        <v>114</v>
      </c>
      <c r="C65" s="41" t="s">
        <v>333</v>
      </c>
      <c r="D65" s="91">
        <v>5</v>
      </c>
      <c r="E65" s="1" t="s">
        <v>14</v>
      </c>
      <c r="H65" s="10">
        <f>ROUND(D65*F65, 0)</f>
        <v>0</v>
      </c>
      <c r="I65" s="10">
        <f>ROUND(D65*G65, 0)</f>
        <v>0</v>
      </c>
    </row>
    <row r="66" spans="1:9" x14ac:dyDescent="0.25">
      <c r="A66" s="58"/>
      <c r="D66" s="37"/>
    </row>
    <row r="67" spans="1:9" ht="38.25" x14ac:dyDescent="0.25">
      <c r="A67" s="89" t="s">
        <v>58</v>
      </c>
      <c r="B67" s="108" t="s">
        <v>113</v>
      </c>
      <c r="C67" s="177" t="s">
        <v>364</v>
      </c>
      <c r="D67" s="178">
        <v>0.19</v>
      </c>
      <c r="E67" s="108" t="s">
        <v>21</v>
      </c>
      <c r="H67" s="110">
        <f>ROUND(D67*F67, 0)</f>
        <v>0</v>
      </c>
      <c r="I67" s="110">
        <f>ROUND(D67*G67, 0)</f>
        <v>0</v>
      </c>
    </row>
    <row r="68" spans="1:9" x14ac:dyDescent="0.25">
      <c r="D68" s="37"/>
    </row>
    <row r="69" spans="1:9" ht="51" x14ac:dyDescent="0.25">
      <c r="A69" s="89" t="s">
        <v>59</v>
      </c>
      <c r="B69" s="1" t="s">
        <v>120</v>
      </c>
      <c r="C69" s="41" t="s">
        <v>86</v>
      </c>
      <c r="D69" s="91">
        <v>52</v>
      </c>
      <c r="E69" s="1" t="s">
        <v>14</v>
      </c>
      <c r="H69" s="10">
        <f>ROUND(D69*F69, 0)</f>
        <v>0</v>
      </c>
      <c r="I69" s="10">
        <f>ROUND(D69*G69, 0)</f>
        <v>0</v>
      </c>
    </row>
    <row r="71" spans="1:9" x14ac:dyDescent="0.25">
      <c r="A71" s="56"/>
      <c r="B71" s="3"/>
      <c r="C71" s="3" t="s">
        <v>13</v>
      </c>
      <c r="D71" s="5"/>
      <c r="E71" s="3"/>
      <c r="F71" s="11"/>
      <c r="G71" s="11"/>
      <c r="H71" s="11">
        <f>ROUND(SUM(H18:H70),0)</f>
        <v>0</v>
      </c>
      <c r="I71" s="11">
        <f>ROUND(SUM(I18:I70),0)</f>
        <v>0</v>
      </c>
    </row>
    <row r="74" spans="1:9" x14ac:dyDescent="0.25">
      <c r="A74" s="88">
        <v>2</v>
      </c>
      <c r="B74" s="8" t="str">
        <f>B8</f>
        <v>Helyszíni beton és vasbeton munkák (kőműves munkák)</v>
      </c>
      <c r="C74" s="9"/>
      <c r="D74" s="203"/>
      <c r="E74" s="9"/>
      <c r="F74" s="204"/>
      <c r="G74" s="204"/>
      <c r="H74" s="204"/>
      <c r="I74" s="204"/>
    </row>
    <row r="75" spans="1:9" s="4" customFormat="1" ht="25.5" x14ac:dyDescent="0.25">
      <c r="A75" s="56" t="s">
        <v>3</v>
      </c>
      <c r="B75" s="3" t="s">
        <v>4</v>
      </c>
      <c r="C75" s="3" t="s">
        <v>5</v>
      </c>
      <c r="D75" s="5" t="s">
        <v>6</v>
      </c>
      <c r="E75" s="3" t="s">
        <v>7</v>
      </c>
      <c r="F75" s="11" t="s">
        <v>8</v>
      </c>
      <c r="G75" s="11" t="s">
        <v>9</v>
      </c>
      <c r="H75" s="11" t="s">
        <v>10</v>
      </c>
      <c r="I75" s="11" t="s">
        <v>11</v>
      </c>
    </row>
    <row r="76" spans="1:9" s="4" customFormat="1" ht="89.25" x14ac:dyDescent="0.25">
      <c r="A76" s="161"/>
      <c r="B76" s="7"/>
      <c r="C76" s="7" t="s">
        <v>309</v>
      </c>
      <c r="D76" s="162"/>
      <c r="E76" s="7"/>
      <c r="F76" s="39"/>
      <c r="G76" s="39"/>
      <c r="H76" s="39"/>
      <c r="I76" s="39"/>
    </row>
    <row r="77" spans="1:9" s="4" customFormat="1" ht="102" x14ac:dyDescent="0.25">
      <c r="A77" s="161"/>
      <c r="B77" s="7"/>
      <c r="C77" s="163" t="s">
        <v>308</v>
      </c>
      <c r="D77" s="162"/>
      <c r="E77" s="7"/>
      <c r="F77" s="39"/>
      <c r="G77" s="39"/>
      <c r="H77" s="39"/>
      <c r="I77" s="39"/>
    </row>
    <row r="78" spans="1:9" s="4" customFormat="1" x14ac:dyDescent="0.25">
      <c r="A78" s="161"/>
      <c r="B78" s="7"/>
      <c r="C78" s="7"/>
      <c r="D78" s="162"/>
      <c r="E78" s="7"/>
      <c r="F78" s="39"/>
      <c r="G78" s="39"/>
      <c r="H78" s="39"/>
      <c r="I78" s="39"/>
    </row>
    <row r="79" spans="1:9" ht="38.25" x14ac:dyDescent="0.25">
      <c r="A79" s="90" t="s">
        <v>60</v>
      </c>
      <c r="B79" s="1" t="s">
        <v>122</v>
      </c>
      <c r="C79" s="2" t="s">
        <v>121</v>
      </c>
      <c r="D79" s="61">
        <v>17.420000000000002</v>
      </c>
      <c r="E79" s="1" t="s">
        <v>12</v>
      </c>
      <c r="H79" s="10">
        <f>ROUND(D79*F79, 0)</f>
        <v>0</v>
      </c>
      <c r="I79" s="10">
        <f>ROUND(D79*G79, 0)</f>
        <v>0</v>
      </c>
    </row>
    <row r="80" spans="1:9" x14ac:dyDescent="0.25">
      <c r="C80" s="2"/>
      <c r="D80" s="61"/>
    </row>
    <row r="81" spans="1:9" ht="102" x14ac:dyDescent="0.25">
      <c r="A81" s="90" t="s">
        <v>61</v>
      </c>
      <c r="B81" s="1" t="s">
        <v>126</v>
      </c>
      <c r="C81" s="59" t="s">
        <v>335</v>
      </c>
      <c r="D81" s="61">
        <v>25</v>
      </c>
      <c r="E81" s="1" t="s">
        <v>14</v>
      </c>
      <c r="H81" s="10">
        <f>ROUND(D81*F81, 0)</f>
        <v>0</v>
      </c>
      <c r="I81" s="10">
        <f>ROUND(D81*G81, 0)</f>
        <v>0</v>
      </c>
    </row>
    <row r="82" spans="1:9" x14ac:dyDescent="0.25">
      <c r="C82" s="2"/>
      <c r="D82" s="37"/>
    </row>
    <row r="83" spans="1:9" ht="25.5" x14ac:dyDescent="0.25">
      <c r="A83" s="90" t="s">
        <v>62</v>
      </c>
      <c r="B83" s="1" t="s">
        <v>124</v>
      </c>
      <c r="C83" s="2" t="s">
        <v>123</v>
      </c>
      <c r="D83" s="91">
        <v>288</v>
      </c>
      <c r="E83" s="1" t="s">
        <v>14</v>
      </c>
      <c r="H83" s="10">
        <f>ROUND(D83*F83, 0)</f>
        <v>0</v>
      </c>
      <c r="I83" s="10">
        <f>ROUND(D83*G83, 0)</f>
        <v>0</v>
      </c>
    </row>
    <row r="84" spans="1:9" x14ac:dyDescent="0.25">
      <c r="C84" s="2"/>
      <c r="D84" s="37"/>
    </row>
    <row r="85" spans="1:9" ht="89.25" x14ac:dyDescent="0.25">
      <c r="A85" s="90" t="s">
        <v>63</v>
      </c>
      <c r="B85" s="1" t="s">
        <v>125</v>
      </c>
      <c r="C85" s="2" t="s">
        <v>321</v>
      </c>
      <c r="D85" s="61">
        <v>62.9</v>
      </c>
      <c r="E85" s="1" t="s">
        <v>21</v>
      </c>
      <c r="H85" s="10">
        <f>ROUND(D85*F85, 0)</f>
        <v>0</v>
      </c>
      <c r="I85" s="10">
        <f>ROUND(D85*G85, 0)</f>
        <v>0</v>
      </c>
    </row>
    <row r="86" spans="1:9" x14ac:dyDescent="0.25">
      <c r="C86" s="2"/>
      <c r="D86" s="37"/>
    </row>
    <row r="87" spans="1:9" ht="38.25" x14ac:dyDescent="0.25">
      <c r="A87" s="90" t="s">
        <v>64</v>
      </c>
      <c r="B87" s="1" t="s">
        <v>127</v>
      </c>
      <c r="C87" s="2" t="s">
        <v>67</v>
      </c>
      <c r="D87" s="91">
        <v>38</v>
      </c>
      <c r="E87" s="1" t="s">
        <v>14</v>
      </c>
      <c r="H87" s="10">
        <f>ROUND(D87*F87, 0)</f>
        <v>0</v>
      </c>
      <c r="I87" s="10">
        <f>ROUND(D87*G87, 0)</f>
        <v>0</v>
      </c>
    </row>
    <row r="88" spans="1:9" x14ac:dyDescent="0.25">
      <c r="D88" s="37"/>
    </row>
    <row r="89" spans="1:9" ht="51" x14ac:dyDescent="0.25">
      <c r="A89" s="90" t="s">
        <v>65</v>
      </c>
      <c r="B89" s="1" t="s">
        <v>128</v>
      </c>
      <c r="C89" s="92" t="s">
        <v>390</v>
      </c>
      <c r="D89" s="61">
        <v>490.04</v>
      </c>
      <c r="E89" s="1" t="s">
        <v>12</v>
      </c>
      <c r="H89" s="10">
        <f>ROUND(D89*F89, 0)</f>
        <v>0</v>
      </c>
      <c r="I89" s="10">
        <f>ROUND(D89*G89, 0)</f>
        <v>0</v>
      </c>
    </row>
    <row r="90" spans="1:9" x14ac:dyDescent="0.25">
      <c r="D90" s="61"/>
    </row>
    <row r="91" spans="1:9" ht="76.5" x14ac:dyDescent="0.25">
      <c r="A91" s="90" t="s">
        <v>66</v>
      </c>
      <c r="B91" s="1" t="s">
        <v>129</v>
      </c>
      <c r="C91" s="59" t="s">
        <v>130</v>
      </c>
      <c r="D91" s="61">
        <v>1.2</v>
      </c>
      <c r="E91" s="1" t="s">
        <v>29</v>
      </c>
      <c r="F91" s="110"/>
      <c r="G91" s="110"/>
      <c r="H91" s="10">
        <f>ROUND(D91*F91, 0)</f>
        <v>0</v>
      </c>
      <c r="I91" s="10">
        <f>ROUND(D91*G91, 0)</f>
        <v>0</v>
      </c>
    </row>
    <row r="92" spans="1:9" x14ac:dyDescent="0.25">
      <c r="C92" s="59"/>
      <c r="D92" s="61"/>
    </row>
    <row r="93" spans="1:9" s="7" customFormat="1" x14ac:dyDescent="0.25">
      <c r="A93" s="56"/>
      <c r="B93" s="3"/>
      <c r="C93" s="3" t="s">
        <v>13</v>
      </c>
      <c r="D93" s="5"/>
      <c r="E93" s="3"/>
      <c r="F93" s="11"/>
      <c r="G93" s="11"/>
      <c r="H93" s="11">
        <f>ROUND(SUM(H76:H92),0)</f>
        <v>0</v>
      </c>
      <c r="I93" s="11">
        <f>ROUND(SUM(I76:I92),0)</f>
        <v>0</v>
      </c>
    </row>
    <row r="96" spans="1:9" s="45" customFormat="1" x14ac:dyDescent="0.25">
      <c r="A96" s="88">
        <v>3</v>
      </c>
      <c r="B96" s="8" t="str">
        <f>B9</f>
        <v>Kőmunkák</v>
      </c>
      <c r="C96" s="50"/>
      <c r="D96" s="205"/>
      <c r="E96" s="206"/>
      <c r="F96" s="207"/>
      <c r="G96" s="207"/>
      <c r="H96" s="207"/>
      <c r="I96" s="207"/>
    </row>
    <row r="97" spans="1:9" s="45" customFormat="1" ht="25.5" x14ac:dyDescent="0.25">
      <c r="A97" s="47" t="s">
        <v>3</v>
      </c>
      <c r="B97" s="12" t="s">
        <v>4</v>
      </c>
      <c r="C97" s="12" t="s">
        <v>5</v>
      </c>
      <c r="D97" s="48" t="s">
        <v>6</v>
      </c>
      <c r="E97" s="12" t="s">
        <v>7</v>
      </c>
      <c r="F97" s="46" t="s">
        <v>8</v>
      </c>
      <c r="G97" s="46" t="s">
        <v>9</v>
      </c>
      <c r="H97" s="46" t="s">
        <v>10</v>
      </c>
      <c r="I97" s="46" t="s">
        <v>11</v>
      </c>
    </row>
    <row r="98" spans="1:9" ht="51" x14ac:dyDescent="0.25">
      <c r="A98" s="196" t="s">
        <v>336</v>
      </c>
      <c r="B98" s="197" t="s">
        <v>394</v>
      </c>
      <c r="C98" s="198" t="s">
        <v>393</v>
      </c>
      <c r="D98" s="199">
        <v>1377.21</v>
      </c>
      <c r="E98" s="197" t="s">
        <v>12</v>
      </c>
      <c r="F98" s="191"/>
      <c r="G98" s="191"/>
      <c r="H98" s="186">
        <f>ROUND(D98*F98, 0)</f>
        <v>0</v>
      </c>
      <c r="I98" s="186">
        <f>ROUND(D98*G98, 0)</f>
        <v>0</v>
      </c>
    </row>
    <row r="99" spans="1:9" x14ac:dyDescent="0.25">
      <c r="A99" s="196"/>
      <c r="B99" s="197"/>
      <c r="C99" s="198"/>
      <c r="D99" s="199"/>
      <c r="E99" s="197"/>
      <c r="F99" s="191"/>
      <c r="G99" s="191"/>
      <c r="H99" s="186"/>
      <c r="I99" s="186"/>
    </row>
    <row r="100" spans="1:9" ht="51" x14ac:dyDescent="0.25">
      <c r="A100" s="196" t="s">
        <v>337</v>
      </c>
      <c r="B100" s="197" t="s">
        <v>394</v>
      </c>
      <c r="C100" s="198" t="s">
        <v>397</v>
      </c>
      <c r="D100" s="199">
        <v>378</v>
      </c>
      <c r="E100" s="197" t="s">
        <v>14</v>
      </c>
      <c r="F100" s="191"/>
      <c r="G100" s="191"/>
      <c r="H100" s="186">
        <f>ROUND(D100*F100, 0)</f>
        <v>0</v>
      </c>
      <c r="I100" s="186">
        <f>ROUND(D100*G100, 0)</f>
        <v>0</v>
      </c>
    </row>
    <row r="101" spans="1:9" x14ac:dyDescent="0.25">
      <c r="A101" s="196"/>
      <c r="B101" s="197"/>
      <c r="C101" s="198"/>
      <c r="D101" s="199"/>
      <c r="E101" s="197"/>
      <c r="F101" s="191"/>
      <c r="G101" s="191"/>
      <c r="H101" s="186"/>
      <c r="I101" s="186"/>
    </row>
    <row r="102" spans="1:9" ht="51" x14ac:dyDescent="0.25">
      <c r="A102" s="196" t="s">
        <v>338</v>
      </c>
      <c r="B102" s="197" t="s">
        <v>394</v>
      </c>
      <c r="C102" s="198" t="s">
        <v>398</v>
      </c>
      <c r="D102" s="199">
        <v>18.309999999999999</v>
      </c>
      <c r="E102" s="197" t="s">
        <v>22</v>
      </c>
      <c r="F102" s="191"/>
      <c r="G102" s="191"/>
      <c r="H102" s="186">
        <f>ROUND(D102*F102, 0)</f>
        <v>0</v>
      </c>
      <c r="I102" s="186">
        <f>ROUND(D102*G102, 0)</f>
        <v>0</v>
      </c>
    </row>
    <row r="103" spans="1:9" x14ac:dyDescent="0.25">
      <c r="A103" s="196"/>
      <c r="B103" s="197"/>
      <c r="C103" s="200" t="s">
        <v>301</v>
      </c>
      <c r="D103" s="199"/>
      <c r="E103" s="197"/>
      <c r="F103" s="191"/>
      <c r="G103" s="191"/>
      <c r="H103" s="186"/>
      <c r="I103" s="186"/>
    </row>
    <row r="104" spans="1:9" ht="63.75" x14ac:dyDescent="0.25">
      <c r="A104" s="196"/>
      <c r="B104" s="197"/>
      <c r="C104" s="198" t="s">
        <v>391</v>
      </c>
      <c r="D104" s="199"/>
      <c r="E104" s="197"/>
      <c r="F104" s="191"/>
      <c r="G104" s="191"/>
      <c r="H104" s="186"/>
      <c r="I104" s="186"/>
    </row>
    <row r="105" spans="1:9" ht="191.25" x14ac:dyDescent="0.25">
      <c r="A105" s="196"/>
      <c r="B105" s="197"/>
      <c r="C105" s="198" t="s">
        <v>392</v>
      </c>
      <c r="D105" s="199"/>
      <c r="E105" s="197"/>
      <c r="F105" s="191"/>
      <c r="G105" s="191"/>
      <c r="H105" s="186"/>
      <c r="I105" s="186"/>
    </row>
    <row r="106" spans="1:9" x14ac:dyDescent="0.25">
      <c r="A106" s="173"/>
      <c r="B106" s="197"/>
      <c r="C106" s="198"/>
      <c r="D106" s="201"/>
      <c r="E106" s="197"/>
      <c r="F106" s="191"/>
      <c r="G106" s="191"/>
      <c r="H106" s="186"/>
      <c r="I106" s="186"/>
    </row>
    <row r="107" spans="1:9" ht="63.75" x14ac:dyDescent="0.25">
      <c r="A107" s="196" t="s">
        <v>69</v>
      </c>
      <c r="B107" s="197" t="s">
        <v>140</v>
      </c>
      <c r="C107" s="198" t="s">
        <v>399</v>
      </c>
      <c r="D107" s="199">
        <v>34704</v>
      </c>
      <c r="E107" s="197" t="s">
        <v>327</v>
      </c>
      <c r="F107" s="191"/>
      <c r="G107" s="191"/>
      <c r="H107" s="186">
        <f>ROUND(D107*F107, 0)</f>
        <v>0</v>
      </c>
      <c r="I107" s="186">
        <f>ROUND(D107*G107, 0)</f>
        <v>0</v>
      </c>
    </row>
    <row r="108" spans="1:9" x14ac:dyDescent="0.25">
      <c r="A108" s="173"/>
      <c r="B108" s="197"/>
      <c r="C108" s="197"/>
      <c r="D108" s="201"/>
      <c r="E108" s="197"/>
      <c r="F108" s="191"/>
      <c r="G108" s="191"/>
      <c r="H108" s="186"/>
      <c r="I108" s="186"/>
    </row>
    <row r="109" spans="1:9" ht="38.25" x14ac:dyDescent="0.25">
      <c r="A109" s="196" t="s">
        <v>70</v>
      </c>
      <c r="B109" s="197" t="s">
        <v>141</v>
      </c>
      <c r="C109" s="198" t="s">
        <v>139</v>
      </c>
      <c r="D109" s="199">
        <v>360.48</v>
      </c>
      <c r="E109" s="197" t="s">
        <v>29</v>
      </c>
      <c r="F109" s="191"/>
      <c r="G109" s="191"/>
      <c r="H109" s="186">
        <f>ROUND(D109*F109, 0)</f>
        <v>0</v>
      </c>
      <c r="I109" s="186">
        <f>ROUND(D109*G109, 0)</f>
        <v>0</v>
      </c>
    </row>
    <row r="110" spans="1:9" x14ac:dyDescent="0.25">
      <c r="A110" s="173"/>
      <c r="B110" s="197"/>
      <c r="C110" s="197"/>
      <c r="D110" s="199"/>
      <c r="E110" s="197"/>
      <c r="F110" s="191"/>
      <c r="G110" s="191"/>
      <c r="H110" s="186"/>
      <c r="I110" s="186"/>
    </row>
    <row r="111" spans="1:9" ht="114.75" x14ac:dyDescent="0.25">
      <c r="A111" s="196" t="s">
        <v>71</v>
      </c>
      <c r="B111" s="197" t="s">
        <v>142</v>
      </c>
      <c r="C111" s="198" t="s">
        <v>400</v>
      </c>
      <c r="D111" s="199">
        <v>181.65</v>
      </c>
      <c r="E111" s="197" t="s">
        <v>29</v>
      </c>
      <c r="F111" s="191"/>
      <c r="G111" s="191"/>
      <c r="H111" s="186">
        <f>ROUND(D111*F111, 0)</f>
        <v>0</v>
      </c>
      <c r="I111" s="186">
        <f>ROUND(D111*G111, 0)</f>
        <v>0</v>
      </c>
    </row>
    <row r="112" spans="1:9" x14ac:dyDescent="0.25">
      <c r="A112" s="196"/>
      <c r="B112" s="197"/>
      <c r="C112" s="200" t="s">
        <v>301</v>
      </c>
      <c r="D112" s="199"/>
      <c r="E112" s="197"/>
      <c r="F112" s="191"/>
      <c r="G112" s="191"/>
      <c r="H112" s="186"/>
      <c r="I112" s="186"/>
    </row>
    <row r="113" spans="1:9" ht="127.5" x14ac:dyDescent="0.25">
      <c r="A113" s="196"/>
      <c r="B113" s="197"/>
      <c r="C113" s="198" t="s">
        <v>361</v>
      </c>
      <c r="D113" s="199"/>
      <c r="E113" s="197"/>
      <c r="F113" s="191"/>
      <c r="G113" s="191"/>
      <c r="H113" s="186"/>
      <c r="I113" s="186"/>
    </row>
    <row r="114" spans="1:9" ht="76.5" x14ac:dyDescent="0.25">
      <c r="A114" s="196"/>
      <c r="B114" s="197"/>
      <c r="C114" s="198" t="s">
        <v>312</v>
      </c>
      <c r="D114" s="199"/>
      <c r="E114" s="197"/>
      <c r="F114" s="191"/>
      <c r="G114" s="191"/>
      <c r="H114" s="186"/>
      <c r="I114" s="186"/>
    </row>
    <row r="115" spans="1:9" ht="127.5" x14ac:dyDescent="0.25">
      <c r="A115" s="196"/>
      <c r="B115" s="197"/>
      <c r="C115" s="198" t="s">
        <v>315</v>
      </c>
      <c r="D115" s="199"/>
      <c r="E115" s="197"/>
      <c r="F115" s="191"/>
      <c r="G115" s="191"/>
      <c r="H115" s="186"/>
      <c r="I115" s="186"/>
    </row>
    <row r="116" spans="1:9" ht="51" x14ac:dyDescent="0.25">
      <c r="A116" s="196"/>
      <c r="B116" s="197"/>
      <c r="C116" s="198" t="s">
        <v>314</v>
      </c>
      <c r="D116" s="199"/>
      <c r="E116" s="197"/>
      <c r="F116" s="191"/>
      <c r="G116" s="191"/>
      <c r="H116" s="186"/>
      <c r="I116" s="186"/>
    </row>
    <row r="117" spans="1:9" x14ac:dyDescent="0.25">
      <c r="A117" s="173"/>
      <c r="B117" s="197"/>
      <c r="C117" s="197"/>
      <c r="D117" s="199"/>
      <c r="E117" s="197"/>
      <c r="F117" s="191"/>
      <c r="G117" s="191"/>
      <c r="H117" s="186"/>
      <c r="I117" s="186"/>
    </row>
    <row r="118" spans="1:9" ht="38.25" x14ac:dyDescent="0.25">
      <c r="A118" s="196" t="s">
        <v>72</v>
      </c>
      <c r="B118" s="197" t="s">
        <v>145</v>
      </c>
      <c r="C118" s="198" t="s">
        <v>339</v>
      </c>
      <c r="D118" s="199">
        <v>360.48</v>
      </c>
      <c r="E118" s="197" t="s">
        <v>29</v>
      </c>
      <c r="F118" s="191"/>
      <c r="G118" s="191"/>
      <c r="H118" s="186">
        <f>ROUND(D118*F118, 0)</f>
        <v>0</v>
      </c>
      <c r="I118" s="186">
        <f>ROUND(D118*G118, 0)</f>
        <v>0</v>
      </c>
    </row>
    <row r="119" spans="1:9" x14ac:dyDescent="0.25">
      <c r="A119" s="196"/>
      <c r="B119" s="197"/>
      <c r="C119" s="200" t="s">
        <v>301</v>
      </c>
      <c r="D119" s="199"/>
      <c r="E119" s="197"/>
      <c r="F119" s="191"/>
      <c r="G119" s="191"/>
      <c r="H119" s="186"/>
      <c r="I119" s="186"/>
    </row>
    <row r="120" spans="1:9" ht="51" x14ac:dyDescent="0.25">
      <c r="A120" s="196"/>
      <c r="B120" s="197"/>
      <c r="C120" s="198" t="s">
        <v>362</v>
      </c>
      <c r="D120" s="199"/>
      <c r="E120" s="197"/>
      <c r="F120" s="191"/>
      <c r="G120" s="191"/>
      <c r="H120" s="186"/>
      <c r="I120" s="186"/>
    </row>
    <row r="121" spans="1:9" ht="114.75" x14ac:dyDescent="0.25">
      <c r="A121" s="196"/>
      <c r="B121" s="197"/>
      <c r="C121" s="198" t="s">
        <v>313</v>
      </c>
      <c r="D121" s="199"/>
      <c r="E121" s="197"/>
      <c r="F121" s="191"/>
      <c r="G121" s="191"/>
      <c r="H121" s="186"/>
      <c r="I121" s="186"/>
    </row>
    <row r="122" spans="1:9" x14ac:dyDescent="0.25">
      <c r="A122" s="173"/>
      <c r="B122" s="197"/>
      <c r="C122" s="197"/>
      <c r="D122" s="199"/>
      <c r="E122" s="197"/>
      <c r="F122" s="191"/>
      <c r="G122" s="191"/>
      <c r="H122" s="186"/>
      <c r="I122" s="186"/>
    </row>
    <row r="123" spans="1:9" ht="25.5" x14ac:dyDescent="0.25">
      <c r="A123" s="196" t="s">
        <v>73</v>
      </c>
      <c r="B123" s="197" t="s">
        <v>149</v>
      </c>
      <c r="C123" s="198" t="s">
        <v>340</v>
      </c>
      <c r="D123" s="199">
        <v>90.17</v>
      </c>
      <c r="E123" s="197" t="s">
        <v>21</v>
      </c>
      <c r="F123" s="191"/>
      <c r="G123" s="191"/>
      <c r="H123" s="186">
        <f>ROUND(D123*F123, 0)</f>
        <v>0</v>
      </c>
      <c r="I123" s="186">
        <f>ROUND(D123*G123, 0)</f>
        <v>0</v>
      </c>
    </row>
    <row r="124" spans="1:9" x14ac:dyDescent="0.25">
      <c r="A124" s="196"/>
      <c r="B124" s="197"/>
      <c r="C124" s="200" t="s">
        <v>301</v>
      </c>
      <c r="D124" s="199"/>
      <c r="E124" s="197"/>
      <c r="F124" s="191"/>
      <c r="G124" s="191"/>
      <c r="H124" s="186"/>
      <c r="I124" s="186"/>
    </row>
    <row r="125" spans="1:9" ht="51" x14ac:dyDescent="0.25">
      <c r="A125" s="196"/>
      <c r="B125" s="197"/>
      <c r="C125" s="198" t="s">
        <v>401</v>
      </c>
      <c r="D125" s="199"/>
      <c r="E125" s="197"/>
      <c r="F125" s="191"/>
      <c r="G125" s="191"/>
      <c r="H125" s="186"/>
      <c r="I125" s="186"/>
    </row>
    <row r="126" spans="1:9" ht="153" x14ac:dyDescent="0.25">
      <c r="A126" s="196"/>
      <c r="B126" s="197"/>
      <c r="C126" s="198" t="s">
        <v>316</v>
      </c>
      <c r="D126" s="199"/>
      <c r="E126" s="197"/>
      <c r="F126" s="191"/>
      <c r="G126" s="191"/>
      <c r="H126" s="186"/>
      <c r="I126" s="186"/>
    </row>
    <row r="127" spans="1:9" ht="127.5" x14ac:dyDescent="0.25">
      <c r="A127" s="196"/>
      <c r="B127" s="197"/>
      <c r="C127" s="198" t="s">
        <v>317</v>
      </c>
      <c r="D127" s="199"/>
      <c r="E127" s="197"/>
      <c r="F127" s="191"/>
      <c r="G127" s="191"/>
      <c r="H127" s="186"/>
      <c r="I127" s="186"/>
    </row>
    <row r="128" spans="1:9" x14ac:dyDescent="0.25">
      <c r="A128" s="173"/>
      <c r="B128" s="197"/>
      <c r="C128" s="197"/>
      <c r="D128" s="199"/>
      <c r="E128" s="197"/>
      <c r="F128" s="191"/>
      <c r="G128" s="191"/>
      <c r="H128" s="186"/>
      <c r="I128" s="186"/>
    </row>
    <row r="129" spans="1:9" ht="89.25" x14ac:dyDescent="0.25">
      <c r="A129" s="196" t="s">
        <v>74</v>
      </c>
      <c r="B129" s="197" t="s">
        <v>150</v>
      </c>
      <c r="C129" s="198" t="s">
        <v>384</v>
      </c>
      <c r="D129" s="199">
        <v>212.42</v>
      </c>
      <c r="E129" s="197" t="s">
        <v>12</v>
      </c>
      <c r="F129" s="191"/>
      <c r="G129" s="191"/>
      <c r="H129" s="186">
        <f>ROUND(D129*F129, 0)</f>
        <v>0</v>
      </c>
      <c r="I129" s="186">
        <f>ROUND(D129*G129, 0)</f>
        <v>0</v>
      </c>
    </row>
    <row r="130" spans="1:9" x14ac:dyDescent="0.25">
      <c r="A130" s="173"/>
      <c r="B130" s="197"/>
      <c r="C130" s="197"/>
      <c r="D130" s="199"/>
      <c r="E130" s="197"/>
      <c r="F130" s="191"/>
      <c r="G130" s="191"/>
      <c r="H130" s="186"/>
      <c r="I130" s="186"/>
    </row>
    <row r="131" spans="1:9" ht="38.25" x14ac:dyDescent="0.25">
      <c r="A131" s="196" t="s">
        <v>75</v>
      </c>
      <c r="B131" s="197" t="s">
        <v>146</v>
      </c>
      <c r="C131" s="198" t="s">
        <v>82</v>
      </c>
      <c r="D131" s="199">
        <v>0.51</v>
      </c>
      <c r="E131" s="197" t="s">
        <v>21</v>
      </c>
      <c r="F131" s="191"/>
      <c r="G131" s="191"/>
      <c r="H131" s="186">
        <f>ROUND(D131*F131, 0)</f>
        <v>0</v>
      </c>
      <c r="I131" s="186">
        <f>ROUND(D131*G131, 0)</f>
        <v>0</v>
      </c>
    </row>
    <row r="132" spans="1:9" x14ac:dyDescent="0.25">
      <c r="A132" s="196"/>
      <c r="B132" s="197"/>
      <c r="C132" s="200" t="s">
        <v>301</v>
      </c>
      <c r="D132" s="199"/>
      <c r="E132" s="197"/>
      <c r="F132" s="191"/>
      <c r="G132" s="191"/>
      <c r="H132" s="186"/>
      <c r="I132" s="186"/>
    </row>
    <row r="133" spans="1:9" ht="63.75" x14ac:dyDescent="0.25">
      <c r="A133" s="196"/>
      <c r="B133" s="197"/>
      <c r="C133" s="198" t="s">
        <v>302</v>
      </c>
      <c r="D133" s="199"/>
      <c r="E133" s="197"/>
      <c r="F133" s="191"/>
      <c r="G133" s="191"/>
      <c r="H133" s="186"/>
      <c r="I133" s="186"/>
    </row>
    <row r="134" spans="1:9" ht="280.5" x14ac:dyDescent="0.25">
      <c r="A134" s="196"/>
      <c r="B134" s="197"/>
      <c r="C134" s="198" t="s">
        <v>303</v>
      </c>
      <c r="D134" s="199"/>
      <c r="E134" s="197"/>
      <c r="F134" s="191"/>
      <c r="G134" s="191"/>
      <c r="H134" s="186"/>
      <c r="I134" s="186"/>
    </row>
    <row r="135" spans="1:9" x14ac:dyDescent="0.25">
      <c r="A135" s="173"/>
      <c r="B135" s="197"/>
      <c r="C135" s="197"/>
      <c r="D135" s="199"/>
      <c r="E135" s="197"/>
      <c r="F135" s="191"/>
      <c r="G135" s="191"/>
      <c r="H135" s="186"/>
      <c r="I135" s="186"/>
    </row>
    <row r="136" spans="1:9" ht="38.25" x14ac:dyDescent="0.25">
      <c r="A136" s="196" t="s">
        <v>76</v>
      </c>
      <c r="B136" s="197" t="s">
        <v>147</v>
      </c>
      <c r="C136" s="198" t="s">
        <v>402</v>
      </c>
      <c r="D136" s="199">
        <v>0.52</v>
      </c>
      <c r="E136" s="197" t="s">
        <v>21</v>
      </c>
      <c r="F136" s="191"/>
      <c r="G136" s="191"/>
      <c r="H136" s="186">
        <f>ROUND(D136*F136, 0)</f>
        <v>0</v>
      </c>
      <c r="I136" s="186">
        <f>ROUND(D136*G136, 0)</f>
        <v>0</v>
      </c>
    </row>
    <row r="137" spans="1:9" x14ac:dyDescent="0.25">
      <c r="A137" s="196"/>
      <c r="B137" s="197"/>
      <c r="C137" s="200" t="s">
        <v>301</v>
      </c>
      <c r="D137" s="199"/>
      <c r="E137" s="197"/>
      <c r="F137" s="191"/>
      <c r="G137" s="191"/>
      <c r="H137" s="186"/>
      <c r="I137" s="186"/>
    </row>
    <row r="138" spans="1:9" ht="63.75" x14ac:dyDescent="0.25">
      <c r="A138" s="196"/>
      <c r="B138" s="197"/>
      <c r="C138" s="198" t="s">
        <v>302</v>
      </c>
      <c r="D138" s="199"/>
      <c r="E138" s="197"/>
      <c r="F138" s="191"/>
      <c r="G138" s="191"/>
      <c r="H138" s="186"/>
      <c r="I138" s="186"/>
    </row>
    <row r="139" spans="1:9" ht="280.5" x14ac:dyDescent="0.25">
      <c r="A139" s="196"/>
      <c r="B139" s="197"/>
      <c r="C139" s="198" t="s">
        <v>303</v>
      </c>
      <c r="D139" s="199"/>
      <c r="E139" s="197"/>
      <c r="F139" s="191"/>
      <c r="G139" s="191"/>
      <c r="H139" s="186"/>
      <c r="I139" s="186"/>
    </row>
    <row r="140" spans="1:9" x14ac:dyDescent="0.25">
      <c r="A140" s="173"/>
      <c r="B140" s="197"/>
      <c r="C140" s="197"/>
      <c r="D140" s="199"/>
      <c r="E140" s="197"/>
      <c r="F140" s="191"/>
      <c r="G140" s="191"/>
      <c r="H140" s="186"/>
      <c r="I140" s="186"/>
    </row>
    <row r="141" spans="1:9" ht="38.25" x14ac:dyDescent="0.25">
      <c r="A141" s="196" t="s">
        <v>77</v>
      </c>
      <c r="B141" s="197" t="s">
        <v>143</v>
      </c>
      <c r="C141" s="198" t="s">
        <v>81</v>
      </c>
      <c r="D141" s="199">
        <v>3.29</v>
      </c>
      <c r="E141" s="197" t="s">
        <v>21</v>
      </c>
      <c r="F141" s="191"/>
      <c r="G141" s="191"/>
      <c r="H141" s="186">
        <f>ROUND(D141*F141, 0)</f>
        <v>0</v>
      </c>
      <c r="I141" s="186">
        <f>ROUND(D141*G141, 0)</f>
        <v>0</v>
      </c>
    </row>
    <row r="142" spans="1:9" x14ac:dyDescent="0.25">
      <c r="A142" s="196"/>
      <c r="B142" s="197"/>
      <c r="C142" s="200" t="s">
        <v>301</v>
      </c>
      <c r="D142" s="199"/>
      <c r="E142" s="197"/>
      <c r="F142" s="191"/>
      <c r="G142" s="191"/>
      <c r="H142" s="186"/>
      <c r="I142" s="186"/>
    </row>
    <row r="143" spans="1:9" ht="63.75" x14ac:dyDescent="0.25">
      <c r="A143" s="196"/>
      <c r="B143" s="197"/>
      <c r="C143" s="198" t="s">
        <v>302</v>
      </c>
      <c r="D143" s="199"/>
      <c r="E143" s="197"/>
      <c r="F143" s="191"/>
      <c r="G143" s="191"/>
      <c r="H143" s="186"/>
      <c r="I143" s="186"/>
    </row>
    <row r="144" spans="1:9" ht="280.5" x14ac:dyDescent="0.25">
      <c r="A144" s="196"/>
      <c r="B144" s="197"/>
      <c r="C144" s="198" t="s">
        <v>303</v>
      </c>
      <c r="D144" s="199"/>
      <c r="E144" s="197"/>
      <c r="F144" s="191"/>
      <c r="G144" s="191"/>
      <c r="H144" s="186"/>
      <c r="I144" s="186"/>
    </row>
    <row r="145" spans="1:9" x14ac:dyDescent="0.25">
      <c r="A145" s="173"/>
      <c r="B145" s="197"/>
      <c r="C145" s="197"/>
      <c r="D145" s="199"/>
      <c r="E145" s="197"/>
      <c r="F145" s="191"/>
      <c r="G145" s="191"/>
      <c r="H145" s="186"/>
      <c r="I145" s="186"/>
    </row>
    <row r="146" spans="1:9" ht="38.25" x14ac:dyDescent="0.25">
      <c r="A146" s="196" t="s">
        <v>78</v>
      </c>
      <c r="B146" s="197" t="s">
        <v>148</v>
      </c>
      <c r="C146" s="198" t="s">
        <v>403</v>
      </c>
      <c r="D146" s="199">
        <v>0.43</v>
      </c>
      <c r="E146" s="197" t="s">
        <v>21</v>
      </c>
      <c r="F146" s="191"/>
      <c r="G146" s="191"/>
      <c r="H146" s="186">
        <f>ROUND(D146*F146, 0)</f>
        <v>0</v>
      </c>
      <c r="I146" s="186">
        <f>ROUND(D146*G146, 0)</f>
        <v>0</v>
      </c>
    </row>
    <row r="147" spans="1:9" x14ac:dyDescent="0.25">
      <c r="A147" s="196"/>
      <c r="B147" s="197"/>
      <c r="C147" s="197"/>
      <c r="D147" s="201"/>
      <c r="E147" s="197"/>
      <c r="F147" s="191"/>
      <c r="G147" s="191"/>
      <c r="H147" s="186"/>
      <c r="I147" s="186"/>
    </row>
    <row r="148" spans="1:9" ht="38.25" x14ac:dyDescent="0.25">
      <c r="A148" s="196" t="s">
        <v>79</v>
      </c>
      <c r="B148" s="197" t="s">
        <v>144</v>
      </c>
      <c r="C148" s="198" t="s">
        <v>80</v>
      </c>
      <c r="D148" s="202">
        <v>4</v>
      </c>
      <c r="E148" s="197" t="s">
        <v>14</v>
      </c>
      <c r="F148" s="191"/>
      <c r="G148" s="191"/>
      <c r="H148" s="186">
        <f>ROUND(D148*F148, 0)</f>
        <v>0</v>
      </c>
      <c r="I148" s="186">
        <f>ROUND(D148*G148, 0)</f>
        <v>0</v>
      </c>
    </row>
    <row r="149" spans="1:9" x14ac:dyDescent="0.25">
      <c r="A149" s="196"/>
      <c r="B149" s="197"/>
      <c r="C149" s="200" t="s">
        <v>301</v>
      </c>
      <c r="D149" s="202"/>
      <c r="E149" s="197"/>
      <c r="F149" s="191"/>
      <c r="G149" s="191"/>
      <c r="H149" s="186"/>
      <c r="I149" s="186"/>
    </row>
    <row r="150" spans="1:9" ht="127.5" x14ac:dyDescent="0.25">
      <c r="A150" s="196"/>
      <c r="B150" s="197"/>
      <c r="C150" s="198" t="s">
        <v>315</v>
      </c>
      <c r="D150" s="202"/>
      <c r="E150" s="197"/>
      <c r="F150" s="191"/>
      <c r="G150" s="191"/>
      <c r="H150" s="186"/>
      <c r="I150" s="186"/>
    </row>
    <row r="151" spans="1:9" ht="51" x14ac:dyDescent="0.25">
      <c r="A151" s="196"/>
      <c r="B151" s="197"/>
      <c r="C151" s="198" t="s">
        <v>314</v>
      </c>
      <c r="D151" s="202"/>
      <c r="E151" s="197"/>
      <c r="F151" s="191"/>
      <c r="G151" s="191"/>
      <c r="H151" s="186"/>
      <c r="I151" s="186"/>
    </row>
    <row r="152" spans="1:9" x14ac:dyDescent="0.25">
      <c r="B152" s="108"/>
      <c r="C152" s="94"/>
      <c r="D152" s="192"/>
      <c r="E152" s="108"/>
      <c r="F152" s="191"/>
      <c r="G152" s="191"/>
      <c r="H152" s="110"/>
      <c r="I152" s="110"/>
    </row>
    <row r="153" spans="1:9" s="7" customFormat="1" x14ac:dyDescent="0.25">
      <c r="A153" s="56"/>
      <c r="B153" s="193"/>
      <c r="C153" s="193" t="s">
        <v>13</v>
      </c>
      <c r="D153" s="194"/>
      <c r="E153" s="193"/>
      <c r="F153" s="195"/>
      <c r="G153" s="195"/>
      <c r="H153" s="195">
        <f>ROUND(SUM(H98:H152),0)</f>
        <v>0</v>
      </c>
      <c r="I153" s="195">
        <f>ROUND(SUM(I98:I152),0)</f>
        <v>0</v>
      </c>
    </row>
    <row r="156" spans="1:9" x14ac:dyDescent="0.25">
      <c r="A156" s="88">
        <v>4</v>
      </c>
      <c r="B156" s="8" t="str">
        <f>B10</f>
        <v>Fémmunkák</v>
      </c>
      <c r="C156" s="9"/>
      <c r="D156" s="203"/>
      <c r="E156" s="9"/>
      <c r="F156" s="204"/>
      <c r="G156" s="204"/>
      <c r="H156" s="204"/>
      <c r="I156" s="204"/>
    </row>
    <row r="157" spans="1:9" ht="25.5" x14ac:dyDescent="0.25">
      <c r="A157" s="56" t="s">
        <v>3</v>
      </c>
      <c r="B157" s="3" t="s">
        <v>4</v>
      </c>
      <c r="C157" s="3" t="s">
        <v>5</v>
      </c>
      <c r="D157" s="5" t="s">
        <v>6</v>
      </c>
      <c r="E157" s="3" t="s">
        <v>7</v>
      </c>
      <c r="F157" s="11" t="s">
        <v>8</v>
      </c>
      <c r="G157" s="11" t="s">
        <v>9</v>
      </c>
      <c r="H157" s="11" t="s">
        <v>10</v>
      </c>
      <c r="I157" s="11" t="s">
        <v>11</v>
      </c>
    </row>
    <row r="158" spans="1:9" ht="89.25" x14ac:dyDescent="0.25">
      <c r="A158" s="90" t="s">
        <v>87</v>
      </c>
      <c r="B158" s="1" t="s">
        <v>131</v>
      </c>
      <c r="C158" s="59" t="s">
        <v>369</v>
      </c>
      <c r="D158" s="91">
        <v>19</v>
      </c>
      <c r="E158" s="1" t="s">
        <v>14</v>
      </c>
      <c r="H158" s="10">
        <f>ROUND(D158*F158, 0)</f>
        <v>0</v>
      </c>
      <c r="I158" s="10">
        <f>ROUND(D158*G158, 0)</f>
        <v>0</v>
      </c>
    </row>
    <row r="159" spans="1:9" x14ac:dyDescent="0.25">
      <c r="D159" s="91"/>
    </row>
    <row r="160" spans="1:9" ht="102" x14ac:dyDescent="0.25">
      <c r="A160" s="90" t="s">
        <v>88</v>
      </c>
      <c r="B160" s="1" t="s">
        <v>132</v>
      </c>
      <c r="C160" s="59" t="s">
        <v>370</v>
      </c>
      <c r="D160" s="91">
        <v>19</v>
      </c>
      <c r="E160" s="1" t="s">
        <v>14</v>
      </c>
      <c r="H160" s="10">
        <f>ROUND(D160*F160, 0)</f>
        <v>0</v>
      </c>
      <c r="I160" s="10">
        <f>ROUND(D160*G160, 0)</f>
        <v>0</v>
      </c>
    </row>
    <row r="161" spans="1:9" x14ac:dyDescent="0.25">
      <c r="A161" s="90"/>
      <c r="C161" s="59"/>
      <c r="D161" s="91"/>
    </row>
    <row r="162" spans="1:9" ht="63.75" x14ac:dyDescent="0.25">
      <c r="A162" s="90" t="s">
        <v>89</v>
      </c>
      <c r="B162" s="1" t="s">
        <v>133</v>
      </c>
      <c r="C162" s="59" t="s">
        <v>94</v>
      </c>
      <c r="D162" s="61">
        <v>3.86</v>
      </c>
      <c r="E162" s="1" t="s">
        <v>12</v>
      </c>
      <c r="H162" s="10">
        <f>ROUND(D162*F162, 0)</f>
        <v>0</v>
      </c>
      <c r="I162" s="10">
        <f>ROUND(D162*G162, 0)</f>
        <v>0</v>
      </c>
    </row>
    <row r="163" spans="1:9" x14ac:dyDescent="0.25">
      <c r="A163" s="90"/>
      <c r="C163" s="133" t="s">
        <v>301</v>
      </c>
      <c r="D163" s="61"/>
    </row>
    <row r="164" spans="1:9" ht="127.5" x14ac:dyDescent="0.25">
      <c r="A164" s="90"/>
      <c r="C164" s="94" t="s">
        <v>315</v>
      </c>
      <c r="D164" s="61"/>
    </row>
    <row r="165" spans="1:9" ht="51" x14ac:dyDescent="0.25">
      <c r="A165" s="90"/>
      <c r="C165" s="94" t="s">
        <v>314</v>
      </c>
      <c r="D165" s="61"/>
    </row>
    <row r="166" spans="1:9" x14ac:dyDescent="0.25">
      <c r="D166" s="91"/>
    </row>
    <row r="167" spans="1:9" ht="38.25" x14ac:dyDescent="0.25">
      <c r="A167" s="90" t="s">
        <v>90</v>
      </c>
      <c r="B167" s="1" t="s">
        <v>134</v>
      </c>
      <c r="C167" s="59" t="s">
        <v>95</v>
      </c>
      <c r="D167" s="91">
        <v>2</v>
      </c>
      <c r="E167" s="1" t="s">
        <v>14</v>
      </c>
      <c r="H167" s="10">
        <f>ROUND(D167*F167, 0)</f>
        <v>0</v>
      </c>
      <c r="I167" s="10">
        <f>ROUND(D167*G167, 0)</f>
        <v>0</v>
      </c>
    </row>
    <row r="168" spans="1:9" x14ac:dyDescent="0.25">
      <c r="A168" s="90"/>
      <c r="D168" s="91"/>
    </row>
    <row r="169" spans="1:9" ht="38.25" x14ac:dyDescent="0.25">
      <c r="A169" s="90" t="s">
        <v>91</v>
      </c>
      <c r="B169" s="1" t="s">
        <v>135</v>
      </c>
      <c r="C169" s="59" t="s">
        <v>136</v>
      </c>
      <c r="D169" s="91">
        <v>1</v>
      </c>
      <c r="E169" s="1" t="s">
        <v>14</v>
      </c>
      <c r="H169" s="10">
        <f>ROUND(D169*F169, 0)</f>
        <v>0</v>
      </c>
      <c r="I169" s="10">
        <f>ROUND(D169*G169, 0)</f>
        <v>0</v>
      </c>
    </row>
    <row r="170" spans="1:9" x14ac:dyDescent="0.25">
      <c r="D170" s="37"/>
    </row>
    <row r="171" spans="1:9" ht="38.25" x14ac:dyDescent="0.25">
      <c r="A171" s="90" t="s">
        <v>92</v>
      </c>
      <c r="B171" s="1" t="s">
        <v>137</v>
      </c>
      <c r="C171" s="59" t="s">
        <v>342</v>
      </c>
      <c r="D171" s="61">
        <v>71.89</v>
      </c>
      <c r="E171" s="1" t="s">
        <v>12</v>
      </c>
      <c r="H171" s="10">
        <f>ROUND(D171*F171, 0)</f>
        <v>0</v>
      </c>
      <c r="I171" s="10">
        <f>ROUND(D171*G171, 0)</f>
        <v>0</v>
      </c>
    </row>
    <row r="172" spans="1:9" x14ac:dyDescent="0.25">
      <c r="A172" s="90"/>
      <c r="D172" s="61"/>
    </row>
    <row r="173" spans="1:9" ht="38.25" customHeight="1" x14ac:dyDescent="0.25">
      <c r="A173" s="90" t="s">
        <v>93</v>
      </c>
      <c r="B173" s="1" t="s">
        <v>138</v>
      </c>
      <c r="C173" s="59" t="s">
        <v>341</v>
      </c>
      <c r="D173" s="61">
        <v>10.74</v>
      </c>
      <c r="E173" s="1" t="s">
        <v>12</v>
      </c>
      <c r="H173" s="10">
        <f>ROUND(D173*F173, 0)</f>
        <v>0</v>
      </c>
      <c r="I173" s="10">
        <f>ROUND(D173*G173, 0)</f>
        <v>0</v>
      </c>
    </row>
    <row r="174" spans="1:9" x14ac:dyDescent="0.25">
      <c r="A174" s="90"/>
      <c r="C174" s="59"/>
      <c r="D174" s="61"/>
    </row>
    <row r="175" spans="1:9" ht="38.25" customHeight="1" x14ac:dyDescent="0.25">
      <c r="A175" s="90" t="s">
        <v>371</v>
      </c>
      <c r="B175" s="108" t="s">
        <v>373</v>
      </c>
      <c r="C175" s="94" t="s">
        <v>372</v>
      </c>
      <c r="D175" s="181">
        <v>2</v>
      </c>
      <c r="E175" s="108" t="s">
        <v>14</v>
      </c>
      <c r="F175" s="110"/>
      <c r="G175" s="110"/>
      <c r="H175" s="110">
        <f>ROUND(D175*F175, 0)</f>
        <v>0</v>
      </c>
      <c r="I175" s="110">
        <f>ROUND(D175*G175, 0)</f>
        <v>0</v>
      </c>
    </row>
    <row r="176" spans="1:9" x14ac:dyDescent="0.25">
      <c r="D176" s="37"/>
    </row>
    <row r="177" spans="1:9" x14ac:dyDescent="0.25">
      <c r="A177" s="56"/>
      <c r="B177" s="3"/>
      <c r="C177" s="3" t="s">
        <v>13</v>
      </c>
      <c r="D177" s="5"/>
      <c r="E177" s="3"/>
      <c r="F177" s="11"/>
      <c r="G177" s="11"/>
      <c r="H177" s="11">
        <f>ROUND(SUM(H158:H176),0)</f>
        <v>0</v>
      </c>
      <c r="I177" s="11">
        <f>ROUND(SUM(I158:I176),0)</f>
        <v>0</v>
      </c>
    </row>
  </sheetData>
  <mergeCells count="2">
    <mergeCell ref="A3:I3"/>
    <mergeCell ref="B13:H13"/>
  </mergeCells>
  <pageMargins left="0.2361111111111111" right="0.2361111111111111" top="0.69444444444444442" bottom="0.69444444444444442" header="0.41666666666666669" footer="0.41666666666666669"/>
  <pageSetup paperSize="9" scale="79" firstPageNumber="4294963191" orientation="portrait" useFirstPageNumber="1" r:id="rId1"/>
  <rowBreaks count="9" manualBreakCount="9">
    <brk id="14" max="16383" man="1"/>
    <brk id="35" max="8" man="1"/>
    <brk id="59" max="8" man="1"/>
    <brk id="86" max="8" man="1"/>
    <brk id="110" max="8" man="1"/>
    <brk id="122" max="8" man="1"/>
    <brk id="135" max="8" man="1"/>
    <brk id="140" max="8" man="1"/>
    <brk id="155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view="pageBreakPreview" zoomScaleNormal="100" zoomScaleSheetLayoutView="100" workbookViewId="0">
      <selection activeCell="F18" sqref="F18"/>
    </sheetView>
  </sheetViews>
  <sheetFormatPr defaultRowHeight="12.75" x14ac:dyDescent="0.25"/>
  <cols>
    <col min="1" max="1" width="5.28515625" style="55" customWidth="1"/>
    <col min="2" max="2" width="9.28515625" style="55" customWidth="1"/>
    <col min="3" max="3" width="36.7109375" style="1" customWidth="1"/>
    <col min="4" max="4" width="7.42578125" style="6" customWidth="1"/>
    <col min="5" max="5" width="7" style="1" customWidth="1"/>
    <col min="6" max="7" width="10.7109375" style="10" bestFit="1" customWidth="1"/>
    <col min="8" max="9" width="12.7109375" style="10" customWidth="1"/>
    <col min="10" max="16384" width="9.140625" style="1"/>
  </cols>
  <sheetData>
    <row r="1" spans="1:9" s="108" customFormat="1" x14ac:dyDescent="0.25">
      <c r="A1" s="55"/>
      <c r="B1" s="55"/>
      <c r="D1" s="109"/>
      <c r="F1" s="110"/>
      <c r="G1" s="110"/>
      <c r="H1" s="110"/>
      <c r="I1" s="110"/>
    </row>
    <row r="3" spans="1:9" ht="18.75" x14ac:dyDescent="0.25">
      <c r="A3" s="219" t="s">
        <v>324</v>
      </c>
      <c r="B3" s="224"/>
      <c r="C3" s="220"/>
      <c r="D3" s="220"/>
      <c r="E3" s="220"/>
      <c r="F3" s="220"/>
      <c r="G3" s="220"/>
      <c r="H3" s="220"/>
      <c r="I3" s="221"/>
    </row>
    <row r="6" spans="1:9" ht="25.5" x14ac:dyDescent="0.25">
      <c r="A6" s="57"/>
      <c r="B6" s="17" t="s">
        <v>0</v>
      </c>
      <c r="C6" s="17"/>
      <c r="D6" s="13"/>
      <c r="E6" s="14"/>
      <c r="F6" s="15"/>
      <c r="G6" s="15"/>
      <c r="H6" s="11" t="s">
        <v>1</v>
      </c>
      <c r="I6" s="11" t="s">
        <v>2</v>
      </c>
    </row>
    <row r="7" spans="1:9" x14ac:dyDescent="0.25">
      <c r="A7" s="58"/>
      <c r="B7" s="95" t="s">
        <v>151</v>
      </c>
      <c r="C7" s="41"/>
      <c r="D7" s="42"/>
      <c r="E7" s="41"/>
      <c r="F7" s="43"/>
      <c r="G7" s="43"/>
      <c r="H7" s="10">
        <f>H40</f>
        <v>0</v>
      </c>
      <c r="I7" s="10">
        <f>I40</f>
        <v>0</v>
      </c>
    </row>
    <row r="8" spans="1:9" x14ac:dyDescent="0.25">
      <c r="B8" s="78" t="s">
        <v>152</v>
      </c>
      <c r="C8" s="78"/>
      <c r="H8" s="10">
        <f>H75</f>
        <v>0</v>
      </c>
      <c r="I8" s="10">
        <f>I75</f>
        <v>0</v>
      </c>
    </row>
    <row r="9" spans="1:9" x14ac:dyDescent="0.25">
      <c r="B9" s="78" t="s">
        <v>153</v>
      </c>
      <c r="C9" s="78"/>
      <c r="H9" s="10">
        <f>H118</f>
        <v>0</v>
      </c>
      <c r="I9" s="10">
        <f>I118</f>
        <v>0</v>
      </c>
    </row>
    <row r="10" spans="1:9" x14ac:dyDescent="0.25">
      <c r="B10" s="78" t="s">
        <v>154</v>
      </c>
      <c r="C10" s="78"/>
      <c r="H10" s="10">
        <f>H131</f>
        <v>0</v>
      </c>
      <c r="I10" s="10">
        <f>I131</f>
        <v>0</v>
      </c>
    </row>
    <row r="11" spans="1:9" x14ac:dyDescent="0.25">
      <c r="A11" s="57"/>
      <c r="B11" s="60" t="s">
        <v>32</v>
      </c>
      <c r="C11" s="60"/>
      <c r="D11" s="13"/>
      <c r="E11" s="14"/>
      <c r="F11" s="15"/>
      <c r="G11" s="15"/>
      <c r="H11" s="11">
        <f>SUM(H7:H10)</f>
        <v>0</v>
      </c>
      <c r="I11" s="11">
        <f>SUM(I7:I10)</f>
        <v>0</v>
      </c>
    </row>
    <row r="12" spans="1:9" x14ac:dyDescent="0.25">
      <c r="A12" s="58"/>
      <c r="B12" s="176"/>
      <c r="C12" s="176"/>
      <c r="D12" s="42"/>
      <c r="E12" s="41"/>
      <c r="F12" s="43"/>
      <c r="G12" s="43"/>
      <c r="H12" s="39"/>
      <c r="I12" s="39"/>
    </row>
    <row r="13" spans="1:9" ht="144" customHeight="1" x14ac:dyDescent="0.25">
      <c r="A13" s="58"/>
      <c r="B13" s="222" t="s">
        <v>360</v>
      </c>
      <c r="C13" s="223"/>
      <c r="D13" s="223"/>
      <c r="E13" s="223"/>
      <c r="F13" s="223"/>
      <c r="G13" s="223"/>
      <c r="H13" s="223"/>
      <c r="I13" s="39"/>
    </row>
    <row r="16" spans="1:9" x14ac:dyDescent="0.25">
      <c r="C16" s="8" t="str">
        <f>B7</f>
        <v>Építéselőkészítő munkák</v>
      </c>
    </row>
    <row r="17" spans="1:9" ht="25.5" x14ac:dyDescent="0.25">
      <c r="A17" s="56" t="s">
        <v>3</v>
      </c>
      <c r="B17" s="3" t="s">
        <v>4</v>
      </c>
      <c r="C17" s="3" t="s">
        <v>5</v>
      </c>
      <c r="D17" s="5" t="s">
        <v>6</v>
      </c>
      <c r="E17" s="3" t="s">
        <v>7</v>
      </c>
      <c r="F17" s="11" t="s">
        <v>8</v>
      </c>
      <c r="G17" s="11" t="s">
        <v>9</v>
      </c>
      <c r="H17" s="11" t="s">
        <v>10</v>
      </c>
      <c r="I17" s="11" t="s">
        <v>11</v>
      </c>
    </row>
    <row r="18" spans="1:9" ht="114.75" x14ac:dyDescent="0.25">
      <c r="A18" s="172">
        <v>1</v>
      </c>
      <c r="B18" s="172" t="s">
        <v>355</v>
      </c>
      <c r="C18" s="188" t="s">
        <v>395</v>
      </c>
      <c r="D18" s="189">
        <v>182</v>
      </c>
      <c r="E18" s="190" t="s">
        <v>12</v>
      </c>
      <c r="F18" s="185"/>
      <c r="G18" s="185"/>
      <c r="H18" s="186">
        <f>ROUND(D18*F18, 0)</f>
        <v>0</v>
      </c>
      <c r="I18" s="186">
        <f>ROUND(D18*G18, 0)</f>
        <v>0</v>
      </c>
    </row>
    <row r="19" spans="1:9" x14ac:dyDescent="0.25">
      <c r="A19" s="172"/>
      <c r="B19" s="164"/>
      <c r="C19" s="167"/>
      <c r="D19" s="168"/>
      <c r="E19" s="169"/>
      <c r="F19" s="165"/>
      <c r="G19" s="165"/>
      <c r="H19" s="166"/>
      <c r="I19" s="166"/>
    </row>
    <row r="20" spans="1:9" ht="38.25" x14ac:dyDescent="0.25">
      <c r="A20" s="173">
        <v>2</v>
      </c>
      <c r="B20" s="172" t="s">
        <v>356</v>
      </c>
      <c r="C20" s="76" t="s">
        <v>318</v>
      </c>
      <c r="D20" s="96">
        <v>25</v>
      </c>
      <c r="E20" s="77" t="s">
        <v>21</v>
      </c>
      <c r="F20" s="170"/>
      <c r="G20" s="170"/>
      <c r="H20" s="171">
        <f>ROUND(D20*F20, 0)</f>
        <v>0</v>
      </c>
      <c r="I20" s="171">
        <f>ROUND(D20*G20, 0)</f>
        <v>0</v>
      </c>
    </row>
    <row r="21" spans="1:9" x14ac:dyDescent="0.25">
      <c r="A21" s="1"/>
      <c r="B21" s="1"/>
      <c r="D21" s="1"/>
      <c r="F21" s="1"/>
      <c r="G21" s="1"/>
      <c r="H21" s="1"/>
      <c r="I21" s="1"/>
    </row>
    <row r="22" spans="1:9" ht="51" x14ac:dyDescent="0.25">
      <c r="A22" s="55">
        <v>3</v>
      </c>
      <c r="B22" s="55" t="s">
        <v>197</v>
      </c>
      <c r="C22" s="76" t="s">
        <v>155</v>
      </c>
      <c r="D22" s="96">
        <v>5</v>
      </c>
      <c r="E22" s="77" t="s">
        <v>21</v>
      </c>
      <c r="F22" s="43"/>
      <c r="G22" s="43"/>
      <c r="H22" s="10">
        <f>ROUND(D22*F22, 0)</f>
        <v>0</v>
      </c>
      <c r="I22" s="10">
        <f>ROUND(D22*G22, 0)</f>
        <v>0</v>
      </c>
    </row>
    <row r="23" spans="1:9" x14ac:dyDescent="0.25">
      <c r="C23" s="76"/>
      <c r="D23" s="74"/>
      <c r="E23" s="77"/>
      <c r="F23" s="43"/>
      <c r="G23" s="43"/>
    </row>
    <row r="24" spans="1:9" ht="63.75" x14ac:dyDescent="0.25">
      <c r="A24" s="58">
        <v>4</v>
      </c>
      <c r="B24" s="55" t="s">
        <v>198</v>
      </c>
      <c r="C24" s="76" t="s">
        <v>156</v>
      </c>
      <c r="D24" s="98">
        <v>25</v>
      </c>
      <c r="E24" s="77" t="s">
        <v>21</v>
      </c>
      <c r="F24" s="43"/>
      <c r="G24" s="43"/>
      <c r="H24" s="10">
        <f>ROUND(D24*F24, 0)</f>
        <v>0</v>
      </c>
      <c r="I24" s="10">
        <f>ROUND(D24*G24, 0)</f>
        <v>0</v>
      </c>
    </row>
    <row r="25" spans="1:9" x14ac:dyDescent="0.25">
      <c r="A25" s="58"/>
      <c r="C25" s="76"/>
      <c r="D25" s="74"/>
      <c r="E25" s="77"/>
      <c r="F25" s="43"/>
      <c r="G25" s="43"/>
    </row>
    <row r="26" spans="1:9" ht="51" x14ac:dyDescent="0.25">
      <c r="A26" s="55">
        <v>5</v>
      </c>
      <c r="B26" s="55" t="s">
        <v>199</v>
      </c>
      <c r="C26" s="76" t="s">
        <v>157</v>
      </c>
      <c r="D26" s="98">
        <v>88</v>
      </c>
      <c r="E26" s="77" t="s">
        <v>21</v>
      </c>
      <c r="F26" s="43"/>
      <c r="G26" s="43"/>
      <c r="H26" s="10">
        <f>ROUND(D26*F26, 0)</f>
        <v>0</v>
      </c>
      <c r="I26" s="10">
        <f>ROUND(D26*G26, 0)</f>
        <v>0</v>
      </c>
    </row>
    <row r="27" spans="1:9" x14ac:dyDescent="0.25">
      <c r="C27" s="76"/>
      <c r="D27" s="74"/>
      <c r="E27" s="77"/>
      <c r="F27" s="43"/>
      <c r="G27" s="43"/>
    </row>
    <row r="28" spans="1:9" ht="63.75" x14ac:dyDescent="0.25">
      <c r="A28" s="55">
        <v>6</v>
      </c>
      <c r="B28" s="55" t="s">
        <v>200</v>
      </c>
      <c r="C28" s="76" t="s">
        <v>158</v>
      </c>
      <c r="D28" s="74">
        <v>5</v>
      </c>
      <c r="E28" s="77" t="s">
        <v>14</v>
      </c>
      <c r="F28" s="43"/>
      <c r="G28" s="43"/>
      <c r="H28" s="10">
        <f>ROUND(D28*F28, 0)</f>
        <v>0</v>
      </c>
      <c r="I28" s="10">
        <f>ROUND(D28*G28, 0)</f>
        <v>0</v>
      </c>
    </row>
    <row r="29" spans="1:9" x14ac:dyDescent="0.25">
      <c r="C29" s="76"/>
      <c r="D29" s="74"/>
      <c r="E29" s="77"/>
    </row>
    <row r="30" spans="1:9" ht="38.25" x14ac:dyDescent="0.25">
      <c r="A30" s="58">
        <v>7</v>
      </c>
      <c r="B30" s="55" t="s">
        <v>201</v>
      </c>
      <c r="C30" s="76" t="s">
        <v>159</v>
      </c>
      <c r="D30" s="74">
        <v>2</v>
      </c>
      <c r="E30" s="77" t="s">
        <v>14</v>
      </c>
      <c r="F30" s="43"/>
      <c r="G30" s="43"/>
      <c r="H30" s="10">
        <f>ROUND(D30*F30, 0)</f>
        <v>0</v>
      </c>
      <c r="I30" s="10">
        <f>ROUND(D30*G30, 0)</f>
        <v>0</v>
      </c>
    </row>
    <row r="31" spans="1:9" x14ac:dyDescent="0.25">
      <c r="A31" s="58"/>
      <c r="C31" s="76"/>
      <c r="D31" s="74"/>
      <c r="E31" s="77"/>
    </row>
    <row r="32" spans="1:9" ht="25.5" x14ac:dyDescent="0.25">
      <c r="A32" s="55">
        <v>8</v>
      </c>
      <c r="B32" s="55" t="s">
        <v>202</v>
      </c>
      <c r="C32" s="76" t="s">
        <v>160</v>
      </c>
      <c r="D32" s="97">
        <v>150</v>
      </c>
      <c r="E32" s="77" t="s">
        <v>22</v>
      </c>
      <c r="F32" s="43"/>
      <c r="G32" s="43"/>
      <c r="H32" s="10">
        <f>ROUND(D32*F32, 0)</f>
        <v>0</v>
      </c>
      <c r="I32" s="10">
        <f>ROUND(D32*G32, 0)</f>
        <v>0</v>
      </c>
    </row>
    <row r="33" spans="1:9" ht="13.5" x14ac:dyDescent="0.25">
      <c r="C33" s="70"/>
      <c r="D33" s="75"/>
      <c r="E33" s="77"/>
    </row>
    <row r="34" spans="1:9" ht="63.75" x14ac:dyDescent="0.25">
      <c r="A34" s="55">
        <v>9</v>
      </c>
      <c r="B34" s="55" t="s">
        <v>203</v>
      </c>
      <c r="C34" s="73" t="s">
        <v>161</v>
      </c>
      <c r="D34" s="96">
        <v>5</v>
      </c>
      <c r="E34" s="77" t="s">
        <v>12</v>
      </c>
      <c r="F34" s="43"/>
      <c r="G34" s="43"/>
      <c r="H34" s="10">
        <f>ROUND(D34*F34, 0)</f>
        <v>0</v>
      </c>
      <c r="I34" s="10">
        <f>ROUND(D34*G34, 0)</f>
        <v>0</v>
      </c>
    </row>
    <row r="35" spans="1:9" x14ac:dyDescent="0.25">
      <c r="A35" s="173"/>
      <c r="B35" s="172"/>
      <c r="C35" s="76"/>
      <c r="D35" s="96"/>
      <c r="E35" s="77"/>
      <c r="F35" s="43"/>
      <c r="G35" s="43"/>
      <c r="H35" s="171"/>
      <c r="I35" s="171"/>
    </row>
    <row r="36" spans="1:9" s="108" customFormat="1" ht="51" x14ac:dyDescent="0.25">
      <c r="A36" s="173">
        <v>10</v>
      </c>
      <c r="B36" s="172" t="s">
        <v>380</v>
      </c>
      <c r="C36" s="182" t="s">
        <v>365</v>
      </c>
      <c r="D36" s="183">
        <v>6</v>
      </c>
      <c r="E36" s="184" t="s">
        <v>21</v>
      </c>
      <c r="F36" s="185"/>
      <c r="G36" s="185"/>
      <c r="H36" s="186">
        <f>ROUND(D36*F36, 0)</f>
        <v>0</v>
      </c>
      <c r="I36" s="186">
        <f>ROUND(D36*G36, 0)</f>
        <v>0</v>
      </c>
    </row>
    <row r="37" spans="1:9" ht="15" x14ac:dyDescent="0.25">
      <c r="A37" s="173"/>
      <c r="B37" s="172"/>
      <c r="C37"/>
      <c r="D37" s="179"/>
      <c r="E37" s="77"/>
      <c r="F37" s="185"/>
      <c r="G37" s="185"/>
      <c r="H37" s="171"/>
      <c r="I37" s="171"/>
    </row>
    <row r="38" spans="1:9" s="108" customFormat="1" ht="38.25" x14ac:dyDescent="0.25">
      <c r="A38" s="173">
        <v>11</v>
      </c>
      <c r="B38" s="172" t="s">
        <v>381</v>
      </c>
      <c r="C38" s="182" t="s">
        <v>366</v>
      </c>
      <c r="D38" s="183">
        <v>28</v>
      </c>
      <c r="E38" s="184" t="s">
        <v>21</v>
      </c>
      <c r="F38" s="185"/>
      <c r="G38" s="185"/>
      <c r="H38" s="186">
        <f>ROUND(D38*F38, 0)</f>
        <v>0</v>
      </c>
      <c r="I38" s="186">
        <f>ROUND(D38*G38, 0)</f>
        <v>0</v>
      </c>
    </row>
    <row r="39" spans="1:9" x14ac:dyDescent="0.25">
      <c r="C39" s="76"/>
      <c r="D39" s="75"/>
      <c r="E39" s="77"/>
      <c r="F39" s="43"/>
      <c r="G39" s="43"/>
    </row>
    <row r="40" spans="1:9" x14ac:dyDescent="0.25">
      <c r="A40" s="56"/>
      <c r="B40" s="56"/>
      <c r="C40" s="3" t="s">
        <v>13</v>
      </c>
      <c r="D40" s="5"/>
      <c r="E40" s="3"/>
      <c r="F40" s="11"/>
      <c r="G40" s="11"/>
      <c r="H40" s="11">
        <f>ROUND(SUM(H18:H39),0)</f>
        <v>0</v>
      </c>
      <c r="I40" s="11">
        <f>ROUND(SUM(I18:I39),0)</f>
        <v>0</v>
      </c>
    </row>
    <row r="43" spans="1:9" x14ac:dyDescent="0.25">
      <c r="C43" s="8" t="str">
        <f>B8</f>
        <v>Alépítményi munkák</v>
      </c>
    </row>
    <row r="44" spans="1:9" s="4" customFormat="1" ht="25.5" x14ac:dyDescent="0.25">
      <c r="A44" s="56" t="s">
        <v>3</v>
      </c>
      <c r="B44" s="3" t="s">
        <v>4</v>
      </c>
      <c r="C44" s="3" t="s">
        <v>5</v>
      </c>
      <c r="D44" s="5" t="s">
        <v>6</v>
      </c>
      <c r="E44" s="3" t="s">
        <v>7</v>
      </c>
      <c r="F44" s="11" t="s">
        <v>8</v>
      </c>
      <c r="G44" s="11" t="s">
        <v>9</v>
      </c>
      <c r="H44" s="11" t="s">
        <v>10</v>
      </c>
      <c r="I44" s="11" t="s">
        <v>11</v>
      </c>
    </row>
    <row r="45" spans="1:9" ht="25.5" x14ac:dyDescent="0.25">
      <c r="A45" s="55">
        <v>1</v>
      </c>
      <c r="B45" s="55" t="s">
        <v>204</v>
      </c>
      <c r="C45" s="81" t="s">
        <v>163</v>
      </c>
      <c r="D45" s="100">
        <v>6</v>
      </c>
      <c r="E45" s="64" t="s">
        <v>21</v>
      </c>
      <c r="F45" s="43"/>
      <c r="G45" s="43"/>
      <c r="H45" s="10">
        <f>ROUND(D45*F45, 0)</f>
        <v>0</v>
      </c>
      <c r="I45" s="10">
        <f>ROUND(D45*G45, 0)</f>
        <v>0</v>
      </c>
    </row>
    <row r="46" spans="1:9" x14ac:dyDescent="0.25">
      <c r="C46" s="81"/>
      <c r="D46" s="100"/>
      <c r="E46" s="64"/>
      <c r="F46" s="43"/>
      <c r="G46" s="43"/>
    </row>
    <row r="47" spans="1:9" ht="102" x14ac:dyDescent="0.25">
      <c r="A47" s="55">
        <v>2</v>
      </c>
      <c r="B47" s="55" t="s">
        <v>205</v>
      </c>
      <c r="C47" s="81" t="s">
        <v>162</v>
      </c>
      <c r="D47" s="100">
        <v>420</v>
      </c>
      <c r="E47" s="64" t="s">
        <v>21</v>
      </c>
      <c r="F47" s="43"/>
      <c r="G47" s="43"/>
      <c r="H47" s="10">
        <f>ROUND(D47*F47, 0)</f>
        <v>0</v>
      </c>
      <c r="I47" s="10">
        <f>ROUND(D47*G47, 0)</f>
        <v>0</v>
      </c>
    </row>
    <row r="48" spans="1:9" x14ac:dyDescent="0.25">
      <c r="C48" s="81"/>
      <c r="D48" s="100"/>
      <c r="E48" s="64"/>
      <c r="F48" s="43"/>
      <c r="G48" s="43"/>
    </row>
    <row r="49" spans="1:9" ht="102" x14ac:dyDescent="0.25">
      <c r="A49" s="55">
        <v>3</v>
      </c>
      <c r="B49" s="55" t="s">
        <v>206</v>
      </c>
      <c r="C49" s="81" t="s">
        <v>164</v>
      </c>
      <c r="D49" s="100">
        <v>312</v>
      </c>
      <c r="E49" s="64" t="s">
        <v>21</v>
      </c>
      <c r="F49" s="43"/>
      <c r="G49" s="43"/>
      <c r="H49" s="10">
        <f>ROUND(D49*F49, 0)</f>
        <v>0</v>
      </c>
      <c r="I49" s="10">
        <f>ROUND(D49*G49, 0)</f>
        <v>0</v>
      </c>
    </row>
    <row r="50" spans="1:9" x14ac:dyDescent="0.25">
      <c r="C50" s="81"/>
      <c r="D50" s="100"/>
      <c r="E50" s="64"/>
      <c r="F50" s="43"/>
      <c r="G50" s="43"/>
    </row>
    <row r="51" spans="1:9" ht="102" x14ac:dyDescent="0.25">
      <c r="A51" s="55">
        <v>4</v>
      </c>
      <c r="B51" s="55" t="s">
        <v>206</v>
      </c>
      <c r="C51" s="81" t="s">
        <v>165</v>
      </c>
      <c r="D51" s="100">
        <v>198</v>
      </c>
      <c r="E51" s="64" t="s">
        <v>21</v>
      </c>
      <c r="F51" s="43"/>
      <c r="G51" s="43"/>
      <c r="H51" s="10">
        <f>ROUND(D51*F51, 0)</f>
        <v>0</v>
      </c>
      <c r="I51" s="10">
        <f>ROUND(D51*G51, 0)</f>
        <v>0</v>
      </c>
    </row>
    <row r="52" spans="1:9" x14ac:dyDescent="0.25">
      <c r="C52" s="81"/>
      <c r="D52" s="100"/>
      <c r="E52" s="64"/>
      <c r="F52" s="43"/>
      <c r="G52" s="43"/>
    </row>
    <row r="53" spans="1:9" ht="114.75" x14ac:dyDescent="0.25">
      <c r="A53" s="55">
        <v>5</v>
      </c>
      <c r="B53" s="55" t="s">
        <v>207</v>
      </c>
      <c r="C53" s="81" t="s">
        <v>166</v>
      </c>
      <c r="D53" s="100">
        <v>210</v>
      </c>
      <c r="E53" s="64" t="s">
        <v>21</v>
      </c>
      <c r="F53" s="43"/>
      <c r="G53" s="43"/>
      <c r="H53" s="10">
        <f>ROUND(D53*F53, 0)</f>
        <v>0</v>
      </c>
      <c r="I53" s="10">
        <f>ROUND(D53*G53, 0)</f>
        <v>0</v>
      </c>
    </row>
    <row r="54" spans="1:9" x14ac:dyDescent="0.25">
      <c r="C54" s="81"/>
      <c r="D54" s="100"/>
      <c r="E54" s="64"/>
      <c r="F54" s="43"/>
      <c r="G54" s="43"/>
    </row>
    <row r="55" spans="1:9" ht="127.5" x14ac:dyDescent="0.25">
      <c r="A55" s="55">
        <v>6</v>
      </c>
      <c r="B55" s="55" t="s">
        <v>208</v>
      </c>
      <c r="C55" s="81" t="s">
        <v>167</v>
      </c>
      <c r="D55" s="100">
        <v>297</v>
      </c>
      <c r="E55" s="64" t="s">
        <v>21</v>
      </c>
      <c r="F55" s="43"/>
      <c r="G55" s="43"/>
      <c r="H55" s="10">
        <f>ROUND(D55*F55, 0)</f>
        <v>0</v>
      </c>
      <c r="I55" s="10">
        <f>ROUND(D55*G55, 0)</f>
        <v>0</v>
      </c>
    </row>
    <row r="56" spans="1:9" x14ac:dyDescent="0.25">
      <c r="C56" s="81"/>
      <c r="D56" s="100"/>
      <c r="E56" s="64"/>
      <c r="F56" s="43"/>
      <c r="G56" s="43"/>
    </row>
    <row r="57" spans="1:9" ht="127.5" x14ac:dyDescent="0.25">
      <c r="A57" s="55">
        <v>7</v>
      </c>
      <c r="B57" s="55" t="s">
        <v>209</v>
      </c>
      <c r="C57" s="81" t="s">
        <v>168</v>
      </c>
      <c r="D57" s="100">
        <v>446</v>
      </c>
      <c r="E57" s="64" t="s">
        <v>21</v>
      </c>
      <c r="F57" s="43"/>
      <c r="G57" s="43"/>
      <c r="H57" s="10">
        <f>ROUND(D57*F57, 0)</f>
        <v>0</v>
      </c>
      <c r="I57" s="10">
        <f>ROUND(D57*G57, 0)</f>
        <v>0</v>
      </c>
    </row>
    <row r="58" spans="1:9" x14ac:dyDescent="0.25">
      <c r="C58" s="81"/>
      <c r="D58" s="100"/>
      <c r="E58" s="64"/>
      <c r="F58" s="43"/>
      <c r="G58" s="43"/>
    </row>
    <row r="59" spans="1:9" ht="38.25" x14ac:dyDescent="0.25">
      <c r="A59" s="55">
        <v>8</v>
      </c>
      <c r="B59" s="55" t="s">
        <v>210</v>
      </c>
      <c r="C59" s="81" t="s">
        <v>170</v>
      </c>
      <c r="D59" s="100">
        <v>446</v>
      </c>
      <c r="E59" s="64" t="s">
        <v>21</v>
      </c>
      <c r="F59" s="43"/>
      <c r="G59" s="43"/>
      <c r="H59" s="10">
        <f>ROUND(D59*F59, 0)</f>
        <v>0</v>
      </c>
      <c r="I59" s="10">
        <f>ROUND(D59*G59, 0)</f>
        <v>0</v>
      </c>
    </row>
    <row r="60" spans="1:9" x14ac:dyDescent="0.25">
      <c r="C60" s="81"/>
      <c r="D60" s="100"/>
      <c r="E60" s="64"/>
      <c r="F60" s="43"/>
      <c r="G60" s="43"/>
    </row>
    <row r="61" spans="1:9" ht="38.25" x14ac:dyDescent="0.25">
      <c r="A61" s="55">
        <v>9</v>
      </c>
      <c r="B61" s="55" t="s">
        <v>211</v>
      </c>
      <c r="C61" s="81" t="s">
        <v>169</v>
      </c>
      <c r="D61" s="100">
        <v>72</v>
      </c>
      <c r="E61" s="64" t="s">
        <v>21</v>
      </c>
      <c r="F61" s="43"/>
      <c r="G61" s="43"/>
      <c r="H61" s="10">
        <f>ROUND(D61*F61, 0)</f>
        <v>0</v>
      </c>
      <c r="I61" s="10">
        <f>ROUND(D61*G61, 0)</f>
        <v>0</v>
      </c>
    </row>
    <row r="62" spans="1:9" x14ac:dyDescent="0.25">
      <c r="C62" s="81"/>
      <c r="D62" s="100"/>
      <c r="E62" s="64"/>
      <c r="F62" s="43"/>
      <c r="G62" s="43"/>
    </row>
    <row r="63" spans="1:9" ht="51" x14ac:dyDescent="0.25">
      <c r="A63" s="55">
        <v>10</v>
      </c>
      <c r="B63" s="55" t="s">
        <v>212</v>
      </c>
      <c r="C63" s="81" t="s">
        <v>171</v>
      </c>
      <c r="D63" s="100">
        <v>297</v>
      </c>
      <c r="E63" s="64" t="s">
        <v>21</v>
      </c>
      <c r="F63" s="43"/>
      <c r="G63" s="43"/>
      <c r="H63" s="10">
        <f>ROUND(D63*F63, 0)</f>
        <v>0</v>
      </c>
      <c r="I63" s="10">
        <f>ROUND(D63*G63, 0)</f>
        <v>0</v>
      </c>
    </row>
    <row r="64" spans="1:9" x14ac:dyDescent="0.25">
      <c r="C64" s="81"/>
      <c r="D64" s="100"/>
      <c r="E64" s="64"/>
      <c r="F64" s="43"/>
      <c r="G64" s="43"/>
    </row>
    <row r="65" spans="1:9" ht="51" x14ac:dyDescent="0.25">
      <c r="A65" s="55">
        <v>11</v>
      </c>
      <c r="B65" s="55" t="s">
        <v>213</v>
      </c>
      <c r="C65" s="81" t="s">
        <v>172</v>
      </c>
      <c r="D65" s="100">
        <v>90</v>
      </c>
      <c r="E65" s="64" t="s">
        <v>21</v>
      </c>
      <c r="F65" s="43"/>
      <c r="G65" s="43"/>
      <c r="H65" s="10">
        <f>ROUND(D65*F65, 0)</f>
        <v>0</v>
      </c>
      <c r="I65" s="10">
        <f>ROUND(D65*G65, 0)</f>
        <v>0</v>
      </c>
    </row>
    <row r="66" spans="1:9" x14ac:dyDescent="0.25">
      <c r="C66" s="81"/>
      <c r="D66" s="100"/>
      <c r="E66" s="64"/>
      <c r="F66" s="43"/>
      <c r="G66" s="43"/>
    </row>
    <row r="67" spans="1:9" ht="51" x14ac:dyDescent="0.25">
      <c r="A67" s="55">
        <v>12</v>
      </c>
      <c r="B67" s="55" t="s">
        <v>214</v>
      </c>
      <c r="C67" s="81" t="s">
        <v>173</v>
      </c>
      <c r="D67" s="100">
        <v>90</v>
      </c>
      <c r="E67" s="64" t="s">
        <v>21</v>
      </c>
      <c r="F67" s="43"/>
      <c r="G67" s="43"/>
      <c r="H67" s="10">
        <f>ROUND(D67*F67, 0)</f>
        <v>0</v>
      </c>
      <c r="I67" s="10">
        <f>ROUND(D67*G67, 0)</f>
        <v>0</v>
      </c>
    </row>
    <row r="68" spans="1:9" x14ac:dyDescent="0.25">
      <c r="C68" s="81"/>
      <c r="D68" s="100"/>
      <c r="E68" s="64"/>
      <c r="F68" s="43"/>
      <c r="G68" s="43"/>
    </row>
    <row r="69" spans="1:9" ht="76.5" x14ac:dyDescent="0.25">
      <c r="A69" s="55">
        <v>13</v>
      </c>
      <c r="B69" s="55" t="s">
        <v>215</v>
      </c>
      <c r="C69" s="81" t="s">
        <v>174</v>
      </c>
      <c r="D69" s="100">
        <v>810</v>
      </c>
      <c r="E69" s="64" t="s">
        <v>12</v>
      </c>
      <c r="F69" s="43"/>
      <c r="G69" s="43"/>
      <c r="H69" s="10">
        <f>ROUND(D69*F69, 0)</f>
        <v>0</v>
      </c>
      <c r="I69" s="10">
        <f>ROUND(D69*G69, 0)</f>
        <v>0</v>
      </c>
    </row>
    <row r="70" spans="1:9" x14ac:dyDescent="0.25">
      <c r="C70" s="81"/>
      <c r="D70" s="100"/>
      <c r="E70" s="64"/>
      <c r="F70" s="43"/>
      <c r="G70" s="43"/>
    </row>
    <row r="71" spans="1:9" ht="25.5" x14ac:dyDescent="0.25">
      <c r="A71" s="55">
        <v>14</v>
      </c>
      <c r="B71" s="55" t="s">
        <v>216</v>
      </c>
      <c r="C71" s="81" t="s">
        <v>176</v>
      </c>
      <c r="D71" s="100">
        <v>117</v>
      </c>
      <c r="E71" s="64" t="s">
        <v>12</v>
      </c>
      <c r="F71" s="43"/>
      <c r="G71" s="43"/>
      <c r="H71" s="10">
        <f>ROUND(D71*F71, 0)</f>
        <v>0</v>
      </c>
      <c r="I71" s="10">
        <f>ROUND(D71*G71, 0)</f>
        <v>0</v>
      </c>
    </row>
    <row r="72" spans="1:9" x14ac:dyDescent="0.25">
      <c r="C72" s="81"/>
      <c r="D72" s="100"/>
      <c r="E72" s="64"/>
      <c r="F72" s="43"/>
      <c r="G72" s="43"/>
    </row>
    <row r="73" spans="1:9" ht="51" x14ac:dyDescent="0.25">
      <c r="A73" s="55">
        <v>15</v>
      </c>
      <c r="B73" s="55" t="s">
        <v>217</v>
      </c>
      <c r="C73" s="81" t="s">
        <v>175</v>
      </c>
      <c r="D73" s="100">
        <v>100</v>
      </c>
      <c r="E73" s="64" t="s">
        <v>21</v>
      </c>
      <c r="F73" s="43"/>
      <c r="G73" s="43"/>
      <c r="H73" s="10">
        <f>ROUND(D73*F73, 0)</f>
        <v>0</v>
      </c>
      <c r="I73" s="10">
        <f>ROUND(D73*G73, 0)</f>
        <v>0</v>
      </c>
    </row>
    <row r="75" spans="1:9" s="7" customFormat="1" x14ac:dyDescent="0.25">
      <c r="A75" s="56"/>
      <c r="B75" s="56"/>
      <c r="C75" s="3" t="s">
        <v>13</v>
      </c>
      <c r="D75" s="5"/>
      <c r="E75" s="3"/>
      <c r="F75" s="11"/>
      <c r="G75" s="11"/>
      <c r="H75" s="11">
        <f>ROUND(SUM(H45:H74),0)</f>
        <v>0</v>
      </c>
      <c r="I75" s="11">
        <f>ROUND(SUM(I45:I74),0)</f>
        <v>0</v>
      </c>
    </row>
    <row r="78" spans="1:9" x14ac:dyDescent="0.25">
      <c r="C78" s="8" t="str">
        <f>B9</f>
        <v>Felépítményi munkák</v>
      </c>
    </row>
    <row r="79" spans="1:9" s="4" customFormat="1" ht="25.5" x14ac:dyDescent="0.25">
      <c r="A79" s="56" t="s">
        <v>3</v>
      </c>
      <c r="B79" s="3" t="s">
        <v>4</v>
      </c>
      <c r="C79" s="3" t="s">
        <v>5</v>
      </c>
      <c r="D79" s="5" t="s">
        <v>6</v>
      </c>
      <c r="E79" s="3" t="s">
        <v>7</v>
      </c>
      <c r="F79" s="11" t="s">
        <v>8</v>
      </c>
      <c r="G79" s="11" t="s">
        <v>9</v>
      </c>
      <c r="H79" s="11" t="s">
        <v>10</v>
      </c>
      <c r="I79" s="11" t="s">
        <v>11</v>
      </c>
    </row>
    <row r="80" spans="1:9" ht="76.5" x14ac:dyDescent="0.25">
      <c r="A80" s="55">
        <v>1</v>
      </c>
      <c r="B80" s="55" t="s">
        <v>218</v>
      </c>
      <c r="C80" s="67" t="s">
        <v>177</v>
      </c>
      <c r="D80" s="102">
        <v>8</v>
      </c>
      <c r="E80" s="65" t="s">
        <v>22</v>
      </c>
      <c r="F80" s="43"/>
      <c r="G80" s="43"/>
      <c r="H80" s="10">
        <f t="shared" ref="H80" si="0">ROUND(D80*F80, 0)</f>
        <v>0</v>
      </c>
      <c r="I80" s="10">
        <f t="shared" ref="I80" si="1">ROUND(D80*G80, 0)</f>
        <v>0</v>
      </c>
    </row>
    <row r="81" spans="1:9" x14ac:dyDescent="0.25">
      <c r="C81" s="67"/>
      <c r="D81" s="66"/>
      <c r="E81" s="65"/>
      <c r="F81" s="43"/>
      <c r="G81" s="43"/>
    </row>
    <row r="82" spans="1:9" ht="153" x14ac:dyDescent="0.25">
      <c r="A82" s="55">
        <v>2</v>
      </c>
      <c r="B82" s="55" t="s">
        <v>219</v>
      </c>
      <c r="C82" s="80" t="s">
        <v>178</v>
      </c>
      <c r="D82" s="102">
        <v>6</v>
      </c>
      <c r="E82" s="65" t="s">
        <v>22</v>
      </c>
      <c r="F82" s="43"/>
      <c r="G82" s="43"/>
      <c r="H82" s="10">
        <f t="shared" ref="H82" si="2">ROUND(D82*F82, 0)</f>
        <v>0</v>
      </c>
      <c r="I82" s="10">
        <f t="shared" ref="I82" si="3">ROUND(D82*G82, 0)</f>
        <v>0</v>
      </c>
    </row>
    <row r="83" spans="1:9" x14ac:dyDescent="0.25">
      <c r="C83" s="80"/>
      <c r="D83" s="66"/>
      <c r="E83" s="65"/>
      <c r="F83" s="43"/>
      <c r="G83" s="43"/>
    </row>
    <row r="84" spans="1:9" ht="102" x14ac:dyDescent="0.25">
      <c r="A84" s="55">
        <v>3</v>
      </c>
      <c r="B84" s="55" t="s">
        <v>220</v>
      </c>
      <c r="C84" s="80" t="s">
        <v>179</v>
      </c>
      <c r="D84" s="102">
        <v>298</v>
      </c>
      <c r="E84" s="65" t="s">
        <v>22</v>
      </c>
      <c r="F84" s="43"/>
      <c r="G84" s="43"/>
      <c r="H84" s="10">
        <f t="shared" ref="H84" si="4">ROUND(D84*F84, 0)</f>
        <v>0</v>
      </c>
      <c r="I84" s="10">
        <f t="shared" ref="I84" si="5">ROUND(D84*G84, 0)</f>
        <v>0</v>
      </c>
    </row>
    <row r="85" spans="1:9" x14ac:dyDescent="0.25">
      <c r="C85" s="67"/>
      <c r="D85" s="69"/>
      <c r="E85" s="68"/>
      <c r="F85" s="43"/>
      <c r="G85" s="43"/>
    </row>
    <row r="86" spans="1:9" ht="63.75" x14ac:dyDescent="0.25">
      <c r="A86" s="55">
        <v>4</v>
      </c>
      <c r="B86" s="55" t="s">
        <v>221</v>
      </c>
      <c r="C86" s="67" t="s">
        <v>180</v>
      </c>
      <c r="D86" s="69">
        <v>15</v>
      </c>
      <c r="E86" s="68" t="s">
        <v>14</v>
      </c>
      <c r="F86" s="43"/>
      <c r="G86" s="43"/>
      <c r="H86" s="10">
        <f t="shared" ref="H86" si="6">ROUND(D86*F86, 0)</f>
        <v>0</v>
      </c>
      <c r="I86" s="10">
        <f t="shared" ref="I86" si="7">ROUND(D86*G86, 0)</f>
        <v>0</v>
      </c>
    </row>
    <row r="87" spans="1:9" x14ac:dyDescent="0.25">
      <c r="C87" s="80"/>
      <c r="D87" s="69"/>
      <c r="E87" s="68"/>
    </row>
    <row r="88" spans="1:9" ht="38.25" x14ac:dyDescent="0.25">
      <c r="A88" s="55">
        <v>5</v>
      </c>
      <c r="B88" s="55" t="s">
        <v>222</v>
      </c>
      <c r="C88" s="80" t="s">
        <v>181</v>
      </c>
      <c r="D88" s="69">
        <v>12</v>
      </c>
      <c r="E88" s="68" t="s">
        <v>14</v>
      </c>
      <c r="H88" s="10">
        <f t="shared" ref="H88" si="8">ROUND(D88*F88, 0)</f>
        <v>0</v>
      </c>
      <c r="I88" s="10">
        <f t="shared" ref="I88" si="9">ROUND(D88*G88, 0)</f>
        <v>0</v>
      </c>
    </row>
    <row r="89" spans="1:9" x14ac:dyDescent="0.25">
      <c r="C89" s="80"/>
      <c r="D89" s="69"/>
      <c r="E89" s="68"/>
      <c r="F89" s="43"/>
      <c r="G89" s="43"/>
    </row>
    <row r="90" spans="1:9" ht="38.25" x14ac:dyDescent="0.25">
      <c r="A90" s="55">
        <v>6</v>
      </c>
      <c r="B90" s="55" t="s">
        <v>223</v>
      </c>
      <c r="C90" s="80" t="s">
        <v>182</v>
      </c>
      <c r="D90" s="69">
        <v>4</v>
      </c>
      <c r="E90" s="68" t="s">
        <v>14</v>
      </c>
      <c r="F90" s="43"/>
      <c r="G90" s="43"/>
      <c r="H90" s="10">
        <f t="shared" ref="H90" si="10">ROUND(D90*F90, 0)</f>
        <v>0</v>
      </c>
      <c r="I90" s="10">
        <f t="shared" ref="I90" si="11">ROUND(D90*G90, 0)</f>
        <v>0</v>
      </c>
    </row>
    <row r="91" spans="1:9" x14ac:dyDescent="0.25">
      <c r="C91" s="80"/>
      <c r="D91" s="69"/>
      <c r="E91" s="68"/>
      <c r="F91" s="43"/>
      <c r="G91" s="43"/>
    </row>
    <row r="92" spans="1:9" ht="63.75" x14ac:dyDescent="0.25">
      <c r="A92" s="55">
        <v>7</v>
      </c>
      <c r="B92" s="55" t="s">
        <v>224</v>
      </c>
      <c r="C92" s="80" t="s">
        <v>183</v>
      </c>
      <c r="D92" s="69">
        <v>1</v>
      </c>
      <c r="E92" s="68" t="s">
        <v>14</v>
      </c>
      <c r="H92" s="10">
        <f t="shared" ref="H92" si="12">ROUND(D92*F92, 0)</f>
        <v>0</v>
      </c>
      <c r="I92" s="10">
        <f t="shared" ref="I92" si="13">ROUND(D92*G92, 0)</f>
        <v>0</v>
      </c>
    </row>
    <row r="93" spans="1:9" ht="13.5" x14ac:dyDescent="0.25">
      <c r="C93" s="62"/>
      <c r="D93" s="69"/>
      <c r="E93" s="68"/>
    </row>
    <row r="94" spans="1:9" ht="76.5" x14ac:dyDescent="0.25">
      <c r="A94" s="55">
        <v>8</v>
      </c>
      <c r="B94" s="55" t="s">
        <v>225</v>
      </c>
      <c r="C94" s="63" t="s">
        <v>184</v>
      </c>
      <c r="D94" s="101">
        <v>7</v>
      </c>
      <c r="E94" s="68" t="s">
        <v>21</v>
      </c>
      <c r="H94" s="10">
        <f t="shared" ref="H94" si="14">ROUND(D94*F94, 0)</f>
        <v>0</v>
      </c>
      <c r="I94" s="10">
        <f t="shared" ref="I94" si="15">ROUND(D94*G94, 0)</f>
        <v>0</v>
      </c>
    </row>
    <row r="95" spans="1:9" x14ac:dyDescent="0.25">
      <c r="C95" s="80"/>
      <c r="D95" s="69"/>
      <c r="E95" s="68"/>
      <c r="F95" s="43"/>
      <c r="G95" s="43"/>
    </row>
    <row r="96" spans="1:9" ht="76.5" x14ac:dyDescent="0.25">
      <c r="A96" s="55">
        <v>9</v>
      </c>
      <c r="B96" s="55" t="s">
        <v>226</v>
      </c>
      <c r="C96" s="80" t="s">
        <v>185</v>
      </c>
      <c r="D96" s="101">
        <v>10</v>
      </c>
      <c r="E96" s="68" t="s">
        <v>21</v>
      </c>
      <c r="F96" s="43"/>
      <c r="G96" s="43"/>
      <c r="H96" s="10">
        <f t="shared" ref="H96" si="16">ROUND(D96*F96, 0)</f>
        <v>0</v>
      </c>
      <c r="I96" s="10">
        <f t="shared" ref="I96" si="17">ROUND(D96*G96, 0)</f>
        <v>0</v>
      </c>
    </row>
    <row r="97" spans="1:9" x14ac:dyDescent="0.25">
      <c r="C97" s="80"/>
      <c r="D97" s="69"/>
      <c r="E97" s="68"/>
    </row>
    <row r="98" spans="1:9" ht="76.5" x14ac:dyDescent="0.25">
      <c r="A98" s="55">
        <v>10</v>
      </c>
      <c r="B98" s="55" t="s">
        <v>227</v>
      </c>
      <c r="C98" s="80" t="s">
        <v>186</v>
      </c>
      <c r="D98" s="101">
        <v>30</v>
      </c>
      <c r="E98" s="68" t="s">
        <v>12</v>
      </c>
      <c r="F98" s="43"/>
      <c r="G98" s="43"/>
      <c r="H98" s="10">
        <f t="shared" ref="H98" si="18">ROUND(D98*F98, 0)</f>
        <v>0</v>
      </c>
      <c r="I98" s="10">
        <f t="shared" ref="I98" si="19">ROUND(D98*G98, 0)</f>
        <v>0</v>
      </c>
    </row>
    <row r="99" spans="1:9" x14ac:dyDescent="0.25">
      <c r="C99" s="80"/>
      <c r="D99" s="69"/>
      <c r="E99" s="68"/>
      <c r="F99" s="43"/>
      <c r="G99" s="43"/>
    </row>
    <row r="100" spans="1:9" ht="38.25" x14ac:dyDescent="0.25">
      <c r="A100" s="55">
        <v>11</v>
      </c>
      <c r="B100" s="55" t="s">
        <v>228</v>
      </c>
      <c r="C100" s="80" t="s">
        <v>187</v>
      </c>
      <c r="D100" s="101">
        <v>50</v>
      </c>
      <c r="E100" s="68" t="s">
        <v>12</v>
      </c>
      <c r="F100" s="43"/>
      <c r="G100" s="43"/>
      <c r="H100" s="10">
        <f t="shared" ref="H100" si="20">ROUND(D100*F100, 0)</f>
        <v>0</v>
      </c>
      <c r="I100" s="10">
        <f t="shared" ref="I100" si="21">ROUND(D100*G100, 0)</f>
        <v>0</v>
      </c>
    </row>
    <row r="101" spans="1:9" x14ac:dyDescent="0.25">
      <c r="C101" s="80"/>
      <c r="D101" s="69"/>
      <c r="E101" s="68"/>
    </row>
    <row r="102" spans="1:9" ht="38.25" x14ac:dyDescent="0.25">
      <c r="A102" s="55">
        <v>12</v>
      </c>
      <c r="B102" s="55" t="s">
        <v>229</v>
      </c>
      <c r="C102" s="80" t="s">
        <v>188</v>
      </c>
      <c r="D102" s="101">
        <v>20</v>
      </c>
      <c r="E102" s="68" t="s">
        <v>12</v>
      </c>
      <c r="H102" s="10">
        <f t="shared" ref="H102" si="22">ROUND(D102*F102, 0)</f>
        <v>0</v>
      </c>
      <c r="I102" s="10">
        <f t="shared" ref="I102" si="23">ROUND(D102*G102, 0)</f>
        <v>0</v>
      </c>
    </row>
    <row r="103" spans="1:9" x14ac:dyDescent="0.25">
      <c r="C103" s="80"/>
      <c r="D103" s="69"/>
      <c r="E103" s="68"/>
      <c r="F103" s="43"/>
      <c r="G103" s="43"/>
    </row>
    <row r="104" spans="1:9" ht="38.25" x14ac:dyDescent="0.25">
      <c r="A104" s="55">
        <v>13</v>
      </c>
      <c r="B104" s="55" t="s">
        <v>230</v>
      </c>
      <c r="C104" s="80" t="s">
        <v>189</v>
      </c>
      <c r="D104" s="69">
        <v>110</v>
      </c>
      <c r="E104" s="68" t="s">
        <v>14</v>
      </c>
      <c r="F104" s="43"/>
      <c r="G104" s="43"/>
      <c r="H104" s="10">
        <f t="shared" ref="H104" si="24">ROUND(D104*F104, 0)</f>
        <v>0</v>
      </c>
      <c r="I104" s="10">
        <f t="shared" ref="I104" si="25">ROUND(D104*G104, 0)</f>
        <v>0</v>
      </c>
    </row>
    <row r="105" spans="1:9" x14ac:dyDescent="0.25">
      <c r="C105" s="80"/>
      <c r="D105" s="69"/>
      <c r="E105" s="68"/>
      <c r="F105" s="43"/>
      <c r="G105" s="43"/>
    </row>
    <row r="106" spans="1:9" ht="63.75" x14ac:dyDescent="0.25">
      <c r="A106" s="55">
        <v>14</v>
      </c>
      <c r="B106" s="55" t="s">
        <v>231</v>
      </c>
      <c r="C106" s="80" t="s">
        <v>190</v>
      </c>
      <c r="D106" s="69">
        <v>10</v>
      </c>
      <c r="E106" s="68" t="s">
        <v>14</v>
      </c>
      <c r="F106" s="43"/>
      <c r="G106" s="43"/>
      <c r="H106" s="10">
        <f t="shared" ref="H106" si="26">ROUND(D106*F106, 0)</f>
        <v>0</v>
      </c>
      <c r="I106" s="10">
        <f t="shared" ref="I106" si="27">ROUND(D106*G106, 0)</f>
        <v>0</v>
      </c>
    </row>
    <row r="107" spans="1:9" x14ac:dyDescent="0.25">
      <c r="C107" s="80"/>
      <c r="D107" s="69"/>
      <c r="E107" s="68"/>
      <c r="F107" s="43"/>
      <c r="G107" s="43"/>
    </row>
    <row r="108" spans="1:9" ht="63.75" x14ac:dyDescent="0.25">
      <c r="A108" s="55">
        <v>15</v>
      </c>
      <c r="B108" s="55" t="s">
        <v>232</v>
      </c>
      <c r="C108" s="80" t="s">
        <v>191</v>
      </c>
      <c r="D108" s="69">
        <v>14</v>
      </c>
      <c r="E108" s="68" t="s">
        <v>14</v>
      </c>
      <c r="F108" s="43"/>
      <c r="G108" s="43"/>
      <c r="H108" s="10">
        <f t="shared" ref="H108" si="28">ROUND(D108*F108, 0)</f>
        <v>0</v>
      </c>
      <c r="I108" s="10">
        <f t="shared" ref="I108" si="29">ROUND(D108*G108, 0)</f>
        <v>0</v>
      </c>
    </row>
    <row r="109" spans="1:9" x14ac:dyDescent="0.25">
      <c r="C109" s="80"/>
      <c r="D109" s="69"/>
      <c r="E109" s="68"/>
    </row>
    <row r="110" spans="1:9" ht="63.75" x14ac:dyDescent="0.25">
      <c r="A110" s="55">
        <v>16</v>
      </c>
      <c r="B110" s="55" t="s">
        <v>233</v>
      </c>
      <c r="C110" s="80" t="s">
        <v>192</v>
      </c>
      <c r="D110" s="69">
        <v>18</v>
      </c>
      <c r="E110" s="68" t="s">
        <v>14</v>
      </c>
      <c r="H110" s="10">
        <f t="shared" ref="H110" si="30">ROUND(D110*F110, 0)</f>
        <v>0</v>
      </c>
      <c r="I110" s="10">
        <f t="shared" ref="I110" si="31">ROUND(D110*G110, 0)</f>
        <v>0</v>
      </c>
    </row>
    <row r="111" spans="1:9" x14ac:dyDescent="0.25">
      <c r="C111" s="80"/>
      <c r="D111" s="69"/>
      <c r="E111" s="68"/>
      <c r="F111" s="43"/>
      <c r="G111" s="43"/>
    </row>
    <row r="112" spans="1:9" ht="25.5" x14ac:dyDescent="0.25">
      <c r="A112" s="55">
        <v>17</v>
      </c>
      <c r="B112" s="55" t="s">
        <v>235</v>
      </c>
      <c r="C112" s="80" t="s">
        <v>193</v>
      </c>
      <c r="D112" s="101">
        <v>207</v>
      </c>
      <c r="E112" s="68" t="s">
        <v>22</v>
      </c>
      <c r="F112" s="43"/>
      <c r="G112" s="43"/>
      <c r="H112" s="10">
        <f t="shared" ref="H112" si="32">ROUND(D112*F112, 0)</f>
        <v>0</v>
      </c>
      <c r="I112" s="10">
        <f t="shared" ref="I112" si="33">ROUND(D112*G112, 0)</f>
        <v>0</v>
      </c>
    </row>
    <row r="113" spans="1:9" x14ac:dyDescent="0.25">
      <c r="C113" s="80"/>
      <c r="D113" s="69"/>
      <c r="E113" s="68"/>
    </row>
    <row r="114" spans="1:9" ht="25.5" x14ac:dyDescent="0.25">
      <c r="A114" s="55">
        <v>18</v>
      </c>
      <c r="B114" s="55" t="s">
        <v>234</v>
      </c>
      <c r="C114" s="80" t="s">
        <v>194</v>
      </c>
      <c r="D114" s="101">
        <v>91</v>
      </c>
      <c r="E114" s="68" t="s">
        <v>22</v>
      </c>
      <c r="H114" s="10">
        <f t="shared" ref="H114" si="34">ROUND(D114*F114, 0)</f>
        <v>0</v>
      </c>
      <c r="I114" s="10">
        <f t="shared" ref="I114" si="35">ROUND(D114*G114, 0)</f>
        <v>0</v>
      </c>
    </row>
    <row r="115" spans="1:9" x14ac:dyDescent="0.25">
      <c r="C115" s="80"/>
      <c r="D115" s="101"/>
      <c r="E115" s="68"/>
    </row>
    <row r="116" spans="1:9" ht="38.25" x14ac:dyDescent="0.25">
      <c r="A116" s="55">
        <v>19</v>
      </c>
      <c r="B116" s="173" t="s">
        <v>357</v>
      </c>
      <c r="C116" s="80" t="s">
        <v>319</v>
      </c>
      <c r="D116" s="101">
        <v>1.4</v>
      </c>
      <c r="E116" s="68" t="s">
        <v>22</v>
      </c>
      <c r="H116" s="10">
        <f t="shared" ref="H116" si="36">ROUND(D116*F116, 0)</f>
        <v>0</v>
      </c>
      <c r="I116" s="10">
        <f t="shared" ref="I116" si="37">ROUND(D116*G116, 0)</f>
        <v>0</v>
      </c>
    </row>
    <row r="117" spans="1:9" x14ac:dyDescent="0.25">
      <c r="C117" s="80"/>
      <c r="D117" s="69"/>
      <c r="E117" s="68"/>
      <c r="F117" s="43"/>
      <c r="G117" s="43"/>
    </row>
    <row r="118" spans="1:9" s="7" customFormat="1" x14ac:dyDescent="0.25">
      <c r="A118" s="56"/>
      <c r="B118" s="56"/>
      <c r="C118" s="3" t="s">
        <v>13</v>
      </c>
      <c r="D118" s="5"/>
      <c r="E118" s="3"/>
      <c r="F118" s="11"/>
      <c r="G118" s="11"/>
      <c r="H118" s="11">
        <f>ROUND(SUM(H80:H117),0)</f>
        <v>0</v>
      </c>
      <c r="I118" s="11">
        <f>ROUND(SUM(I80:I117),0)</f>
        <v>0</v>
      </c>
    </row>
    <row r="121" spans="1:9" x14ac:dyDescent="0.25">
      <c r="C121" s="72" t="str">
        <f>B10</f>
        <v>Helyreállítási munkák</v>
      </c>
      <c r="F121" s="49"/>
      <c r="G121" s="49"/>
      <c r="H121" s="49"/>
      <c r="I121" s="49"/>
    </row>
    <row r="122" spans="1:9" ht="25.5" x14ac:dyDescent="0.25">
      <c r="A122" s="56" t="s">
        <v>3</v>
      </c>
      <c r="B122" s="3" t="s">
        <v>4</v>
      </c>
      <c r="C122" s="3" t="s">
        <v>5</v>
      </c>
      <c r="D122" s="5" t="s">
        <v>6</v>
      </c>
      <c r="E122" s="3" t="s">
        <v>7</v>
      </c>
      <c r="F122" s="71" t="s">
        <v>8</v>
      </c>
      <c r="G122" s="71" t="s">
        <v>9</v>
      </c>
      <c r="H122" s="71" t="s">
        <v>10</v>
      </c>
      <c r="I122" s="71" t="s">
        <v>11</v>
      </c>
    </row>
    <row r="123" spans="1:9" ht="76.5" x14ac:dyDescent="0.25">
      <c r="A123" s="55">
        <v>1</v>
      </c>
      <c r="B123" s="173" t="s">
        <v>358</v>
      </c>
      <c r="C123" s="85" t="s">
        <v>396</v>
      </c>
      <c r="D123" s="99">
        <v>182</v>
      </c>
      <c r="E123" s="84" t="s">
        <v>12</v>
      </c>
      <c r="F123" s="187"/>
      <c r="G123" s="187"/>
      <c r="H123" s="110">
        <f t="shared" ref="H123" si="38">ROUND(D123*F123, 0)</f>
        <v>0</v>
      </c>
      <c r="I123" s="110">
        <f t="shared" ref="I123" si="39">ROUND(D123*G123, 0)</f>
        <v>0</v>
      </c>
    </row>
    <row r="124" spans="1:9" x14ac:dyDescent="0.25">
      <c r="C124" s="79"/>
      <c r="D124" s="99"/>
      <c r="E124" s="84"/>
      <c r="F124" s="43"/>
      <c r="G124" s="43"/>
    </row>
    <row r="125" spans="1:9" ht="38.25" x14ac:dyDescent="0.25">
      <c r="A125" s="55">
        <v>2</v>
      </c>
      <c r="B125" s="173" t="s">
        <v>359</v>
      </c>
      <c r="C125" s="79" t="s">
        <v>320</v>
      </c>
      <c r="D125" s="99">
        <v>25</v>
      </c>
      <c r="E125" s="84" t="s">
        <v>21</v>
      </c>
      <c r="F125" s="43"/>
      <c r="G125" s="43"/>
      <c r="H125" s="10">
        <f t="shared" ref="H125" si="40">ROUND(D125*F125, 0)</f>
        <v>0</v>
      </c>
      <c r="I125" s="10">
        <f t="shared" ref="I125" si="41">ROUND(D125*G125, 0)</f>
        <v>0</v>
      </c>
    </row>
    <row r="126" spans="1:9" x14ac:dyDescent="0.25">
      <c r="B126" s="173"/>
      <c r="C126" s="79"/>
      <c r="D126" s="99"/>
      <c r="E126" s="84"/>
      <c r="F126" s="43"/>
      <c r="G126" s="43"/>
    </row>
    <row r="127" spans="1:9" s="108" customFormat="1" ht="63.75" x14ac:dyDescent="0.25">
      <c r="A127" s="55">
        <v>3</v>
      </c>
      <c r="B127" s="173" t="s">
        <v>382</v>
      </c>
      <c r="C127" s="79" t="s">
        <v>367</v>
      </c>
      <c r="D127" s="99">
        <v>6</v>
      </c>
      <c r="E127" s="84" t="s">
        <v>21</v>
      </c>
      <c r="F127" s="187"/>
      <c r="G127" s="187"/>
      <c r="H127" s="110">
        <f t="shared" ref="H127" si="42">ROUND(D127*F127, 0)</f>
        <v>0</v>
      </c>
      <c r="I127" s="110">
        <f t="shared" ref="I127" si="43">ROUND(D127*G127, 0)</f>
        <v>0</v>
      </c>
    </row>
    <row r="128" spans="1:9" x14ac:dyDescent="0.25">
      <c r="B128" s="173"/>
      <c r="C128" s="79"/>
      <c r="D128" s="99"/>
      <c r="E128" s="84"/>
      <c r="F128" s="187"/>
      <c r="G128" s="187"/>
    </row>
    <row r="129" spans="1:9" s="108" customFormat="1" ht="51" x14ac:dyDescent="0.25">
      <c r="A129" s="55">
        <v>4</v>
      </c>
      <c r="B129" s="173" t="s">
        <v>383</v>
      </c>
      <c r="C129" s="79" t="s">
        <v>368</v>
      </c>
      <c r="D129" s="99">
        <v>28</v>
      </c>
      <c r="E129" s="84" t="s">
        <v>21</v>
      </c>
      <c r="F129" s="187"/>
      <c r="G129" s="187"/>
      <c r="H129" s="110">
        <f t="shared" ref="H129" si="44">ROUND(D129*F129, 0)</f>
        <v>0</v>
      </c>
      <c r="I129" s="110">
        <f t="shared" ref="I129" si="45">ROUND(D129*G129, 0)</f>
        <v>0</v>
      </c>
    </row>
    <row r="130" spans="1:9" x14ac:dyDescent="0.25">
      <c r="C130" s="82"/>
      <c r="D130" s="83"/>
      <c r="E130" s="83"/>
      <c r="F130" s="43"/>
      <c r="G130" s="43"/>
    </row>
    <row r="131" spans="1:9" s="7" customFormat="1" x14ac:dyDescent="0.25">
      <c r="A131" s="56"/>
      <c r="B131" s="56"/>
      <c r="C131" s="3" t="s">
        <v>13</v>
      </c>
      <c r="D131" s="5"/>
      <c r="E131" s="3"/>
      <c r="F131" s="11"/>
      <c r="G131" s="11"/>
      <c r="H131" s="11">
        <f>ROUND(SUM(H123:H130),0)</f>
        <v>0</v>
      </c>
      <c r="I131" s="11">
        <f>ROUND(SUM(I123:I130),0)</f>
        <v>0</v>
      </c>
    </row>
  </sheetData>
  <mergeCells count="2">
    <mergeCell ref="A3:I3"/>
    <mergeCell ref="B13:H13"/>
  </mergeCells>
  <pageMargins left="0.2361111111111111" right="0.2361111111111111" top="0.69444444444444442" bottom="0.69444444444444442" header="0.41666666666666669" footer="0.41666666666666669"/>
  <pageSetup paperSize="9" scale="88" firstPageNumber="4294963191" orientation="portrait" useFirstPageNumber="1" r:id="rId1"/>
  <rowBreaks count="4" manualBreakCount="4">
    <brk id="14" max="16383" man="1"/>
    <brk id="41" max="7" man="1"/>
    <brk id="83" max="8" man="1"/>
    <brk id="10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9"/>
  <sheetViews>
    <sheetView view="pageBreakPreview" zoomScaleNormal="100" zoomScaleSheetLayoutView="100" workbookViewId="0">
      <selection activeCell="F19" sqref="F19"/>
    </sheetView>
  </sheetViews>
  <sheetFormatPr defaultRowHeight="12.75" x14ac:dyDescent="0.25"/>
  <cols>
    <col min="1" max="1" width="5.28515625" style="55" customWidth="1"/>
    <col min="2" max="2" width="9.42578125" style="55" customWidth="1"/>
    <col min="3" max="3" width="36.7109375" style="45" customWidth="1"/>
    <col min="4" max="4" width="7.42578125" style="44" customWidth="1"/>
    <col min="5" max="5" width="7" style="124" customWidth="1"/>
    <col min="6" max="6" width="10.7109375" style="10" bestFit="1" customWidth="1"/>
    <col min="7" max="7" width="10.7109375" style="10" customWidth="1"/>
    <col min="8" max="9" width="12.7109375" style="10" customWidth="1"/>
    <col min="10" max="16384" width="9.140625" style="1"/>
  </cols>
  <sheetData>
    <row r="3" spans="1:9" ht="18.75" x14ac:dyDescent="0.25">
      <c r="A3" s="219" t="s">
        <v>30</v>
      </c>
      <c r="B3" s="224"/>
      <c r="C3" s="220"/>
      <c r="D3" s="220"/>
      <c r="E3" s="220"/>
      <c r="F3" s="220"/>
      <c r="G3" s="220"/>
      <c r="H3" s="220"/>
      <c r="I3" s="221"/>
    </row>
    <row r="6" spans="1:9" ht="25.5" x14ac:dyDescent="0.25">
      <c r="A6" s="57"/>
      <c r="B6" s="17" t="s">
        <v>0</v>
      </c>
      <c r="C6" s="114"/>
      <c r="D6" s="119"/>
      <c r="E6" s="122"/>
      <c r="F6" s="15"/>
      <c r="G6" s="15"/>
      <c r="H6" s="11" t="s">
        <v>1</v>
      </c>
      <c r="I6" s="11" t="s">
        <v>2</v>
      </c>
    </row>
    <row r="7" spans="1:9" x14ac:dyDescent="0.25">
      <c r="A7" s="58">
        <v>1</v>
      </c>
      <c r="B7" s="95" t="s">
        <v>236</v>
      </c>
      <c r="C7" s="113"/>
      <c r="D7" s="120"/>
      <c r="E7" s="123"/>
      <c r="F7" s="43"/>
      <c r="G7" s="43"/>
      <c r="H7" s="10">
        <f>H33</f>
        <v>0</v>
      </c>
      <c r="I7" s="10">
        <f>I33</f>
        <v>0</v>
      </c>
    </row>
    <row r="8" spans="1:9" x14ac:dyDescent="0.25">
      <c r="A8" s="55">
        <v>2</v>
      </c>
      <c r="B8" s="78" t="s">
        <v>237</v>
      </c>
      <c r="C8" s="16"/>
      <c r="H8" s="10">
        <f>H48</f>
        <v>0</v>
      </c>
      <c r="I8" s="10">
        <f>I48</f>
        <v>0</v>
      </c>
    </row>
    <row r="9" spans="1:9" x14ac:dyDescent="0.25">
      <c r="A9" s="55">
        <v>3</v>
      </c>
      <c r="B9" s="78" t="s">
        <v>238</v>
      </c>
      <c r="C9" s="16"/>
      <c r="H9" s="10">
        <f>H67</f>
        <v>0</v>
      </c>
      <c r="I9" s="10">
        <f>I67</f>
        <v>0</v>
      </c>
    </row>
    <row r="10" spans="1:9" x14ac:dyDescent="0.25">
      <c r="A10" s="55">
        <v>4</v>
      </c>
      <c r="B10" s="78" t="s">
        <v>239</v>
      </c>
      <c r="C10" s="16"/>
      <c r="H10" s="10">
        <f>H76</f>
        <v>0</v>
      </c>
      <c r="I10" s="10">
        <f>I76</f>
        <v>0</v>
      </c>
    </row>
    <row r="11" spans="1:9" x14ac:dyDescent="0.25">
      <c r="A11" s="55">
        <v>5</v>
      </c>
      <c r="B11" s="78" t="s">
        <v>240</v>
      </c>
      <c r="C11" s="16"/>
      <c r="H11" s="10">
        <f>H99</f>
        <v>0</v>
      </c>
      <c r="I11" s="10">
        <f>I99</f>
        <v>0</v>
      </c>
    </row>
    <row r="12" spans="1:9" x14ac:dyDescent="0.25">
      <c r="A12" s="57"/>
      <c r="B12" s="60" t="s">
        <v>31</v>
      </c>
      <c r="C12" s="111"/>
      <c r="D12" s="119"/>
      <c r="E12" s="122"/>
      <c r="F12" s="15"/>
      <c r="G12" s="15"/>
      <c r="H12" s="11">
        <f>SUM(H7:H11)</f>
        <v>0</v>
      </c>
      <c r="I12" s="11">
        <f>SUM(I7:I11)</f>
        <v>0</v>
      </c>
    </row>
    <row r="13" spans="1:9" x14ac:dyDescent="0.25">
      <c r="A13" s="58"/>
      <c r="B13" s="174"/>
      <c r="C13" s="175"/>
      <c r="D13" s="120"/>
      <c r="E13" s="123"/>
      <c r="F13" s="43"/>
      <c r="G13" s="43"/>
      <c r="H13" s="39"/>
      <c r="I13" s="39"/>
    </row>
    <row r="14" spans="1:9" ht="144" customHeight="1" x14ac:dyDescent="0.25">
      <c r="A14" s="58"/>
      <c r="B14" s="225" t="s">
        <v>360</v>
      </c>
      <c r="C14" s="226"/>
      <c r="D14" s="226"/>
      <c r="E14" s="226"/>
      <c r="F14" s="226"/>
      <c r="G14" s="226"/>
      <c r="H14" s="226"/>
      <c r="I14" s="39"/>
    </row>
    <row r="17" spans="1:9" x14ac:dyDescent="0.25">
      <c r="C17" s="112" t="str">
        <f>B7</f>
        <v>Villamos energiaellátás</v>
      </c>
    </row>
    <row r="18" spans="1:9" ht="38.25" x14ac:dyDescent="0.25">
      <c r="A18" s="56" t="s">
        <v>3</v>
      </c>
      <c r="B18" s="3" t="s">
        <v>4</v>
      </c>
      <c r="C18" s="12" t="s">
        <v>323</v>
      </c>
      <c r="D18" s="48" t="s">
        <v>6</v>
      </c>
      <c r="E18" s="125" t="s">
        <v>7</v>
      </c>
      <c r="F18" s="11" t="s">
        <v>8</v>
      </c>
      <c r="G18" s="11" t="s">
        <v>9</v>
      </c>
      <c r="H18" s="11" t="s">
        <v>10</v>
      </c>
      <c r="I18" s="11" t="s">
        <v>11</v>
      </c>
    </row>
    <row r="19" spans="1:9" ht="51" x14ac:dyDescent="0.25">
      <c r="A19" s="58">
        <v>1</v>
      </c>
      <c r="B19" s="127" t="s">
        <v>272</v>
      </c>
      <c r="C19" s="115" t="s">
        <v>245</v>
      </c>
      <c r="D19" s="128">
        <v>2</v>
      </c>
      <c r="E19" s="129" t="s">
        <v>241</v>
      </c>
      <c r="F19" s="43"/>
      <c r="G19" s="43"/>
      <c r="H19" s="10">
        <f>ROUND(D19*F19, 0)</f>
        <v>0</v>
      </c>
      <c r="I19" s="10">
        <f>ROUND(D19*G19, 0)</f>
        <v>0</v>
      </c>
    </row>
    <row r="20" spans="1:9" x14ac:dyDescent="0.25">
      <c r="A20" s="58"/>
      <c r="B20" s="58"/>
      <c r="C20" s="117"/>
      <c r="D20" s="121"/>
      <c r="E20" s="126"/>
      <c r="F20" s="1"/>
      <c r="G20" s="1"/>
      <c r="H20" s="1"/>
      <c r="I20" s="1"/>
    </row>
    <row r="21" spans="1:9" ht="28.5" x14ac:dyDescent="0.25">
      <c r="A21" s="55">
        <v>2</v>
      </c>
      <c r="B21" s="134" t="s">
        <v>273</v>
      </c>
      <c r="C21" s="116" t="s">
        <v>246</v>
      </c>
      <c r="D21" s="128">
        <v>240</v>
      </c>
      <c r="E21" s="129" t="s">
        <v>22</v>
      </c>
      <c r="F21" s="43"/>
      <c r="G21" s="43"/>
      <c r="H21" s="10">
        <f>ROUND(D21*F21, 0)</f>
        <v>0</v>
      </c>
      <c r="I21" s="10">
        <f>ROUND(D21*G21, 0)</f>
        <v>0</v>
      </c>
    </row>
    <row r="22" spans="1:9" x14ac:dyDescent="0.25">
      <c r="C22" s="116"/>
      <c r="D22" s="128"/>
      <c r="E22" s="129"/>
      <c r="F22" s="43"/>
      <c r="G22" s="43"/>
    </row>
    <row r="23" spans="1:9" ht="25.5" x14ac:dyDescent="0.25">
      <c r="A23" s="55">
        <v>3</v>
      </c>
      <c r="B23" s="135" t="s">
        <v>274</v>
      </c>
      <c r="C23" s="116" t="s">
        <v>247</v>
      </c>
      <c r="D23" s="128">
        <v>170</v>
      </c>
      <c r="E23" s="129" t="s">
        <v>14</v>
      </c>
      <c r="F23" s="43"/>
      <c r="G23" s="43"/>
      <c r="H23" s="10">
        <f>ROUND(D23*F23, 0)</f>
        <v>0</v>
      </c>
      <c r="I23" s="10">
        <f>ROUND(D23*G23, 0)</f>
        <v>0</v>
      </c>
    </row>
    <row r="24" spans="1:9" x14ac:dyDescent="0.25">
      <c r="C24" s="116"/>
      <c r="D24" s="128"/>
      <c r="E24" s="129"/>
      <c r="F24" s="43"/>
      <c r="G24" s="43"/>
    </row>
    <row r="25" spans="1:9" ht="51" x14ac:dyDescent="0.25">
      <c r="A25" s="55">
        <v>4</v>
      </c>
      <c r="B25" s="136" t="s">
        <v>275</v>
      </c>
      <c r="C25" s="116" t="s">
        <v>248</v>
      </c>
      <c r="D25" s="128">
        <v>2</v>
      </c>
      <c r="E25" s="129" t="s">
        <v>14</v>
      </c>
      <c r="F25" s="43"/>
      <c r="G25" s="43"/>
      <c r="H25" s="10">
        <f>ROUND(D25*F25, 0)</f>
        <v>0</v>
      </c>
      <c r="I25" s="10">
        <f>ROUND(D25*G25, 0)</f>
        <v>0</v>
      </c>
    </row>
    <row r="26" spans="1:9" x14ac:dyDescent="0.25">
      <c r="C26" s="116"/>
      <c r="D26" s="128"/>
      <c r="E26" s="129"/>
      <c r="F26" s="43"/>
      <c r="G26" s="43"/>
    </row>
    <row r="27" spans="1:9" ht="38.25" x14ac:dyDescent="0.25">
      <c r="A27" s="55">
        <v>5</v>
      </c>
      <c r="B27" s="137" t="s">
        <v>276</v>
      </c>
      <c r="C27" s="116" t="s">
        <v>249</v>
      </c>
      <c r="D27" s="128">
        <v>12</v>
      </c>
      <c r="E27" s="129" t="s">
        <v>22</v>
      </c>
      <c r="F27" s="43"/>
      <c r="G27" s="43"/>
      <c r="H27" s="10">
        <f>ROUND(D27*F27, 0)</f>
        <v>0</v>
      </c>
      <c r="I27" s="10">
        <f>ROUND(D27*G27, 0)</f>
        <v>0</v>
      </c>
    </row>
    <row r="28" spans="1:9" x14ac:dyDescent="0.25">
      <c r="C28" s="116"/>
      <c r="D28" s="128"/>
      <c r="E28" s="129"/>
      <c r="F28" s="43"/>
      <c r="G28" s="43"/>
    </row>
    <row r="29" spans="1:9" ht="38.25" x14ac:dyDescent="0.25">
      <c r="A29" s="55">
        <v>6</v>
      </c>
      <c r="B29" s="138" t="s">
        <v>277</v>
      </c>
      <c r="C29" s="116" t="s">
        <v>250</v>
      </c>
      <c r="D29" s="128">
        <v>2</v>
      </c>
      <c r="E29" s="129" t="s">
        <v>241</v>
      </c>
      <c r="F29" s="43"/>
      <c r="G29" s="43"/>
      <c r="H29" s="10">
        <f>ROUND(D29*F29, 0)</f>
        <v>0</v>
      </c>
      <c r="I29" s="10">
        <f>ROUND(D29*G29, 0)</f>
        <v>0</v>
      </c>
    </row>
    <row r="30" spans="1:9" x14ac:dyDescent="0.25">
      <c r="C30" s="116"/>
      <c r="D30" s="128"/>
      <c r="E30" s="129"/>
      <c r="F30" s="43"/>
      <c r="G30" s="43"/>
    </row>
    <row r="31" spans="1:9" ht="38.25" x14ac:dyDescent="0.25">
      <c r="A31" s="55">
        <v>7</v>
      </c>
      <c r="B31" s="139" t="s">
        <v>278</v>
      </c>
      <c r="C31" s="116" t="s">
        <v>251</v>
      </c>
      <c r="D31" s="128">
        <v>2</v>
      </c>
      <c r="E31" s="129" t="s">
        <v>242</v>
      </c>
      <c r="F31" s="43"/>
      <c r="G31" s="43"/>
      <c r="H31" s="10">
        <f>ROUND(D31*F31, 0)</f>
        <v>0</v>
      </c>
      <c r="I31" s="10">
        <f>ROUND(D31*G31, 0)</f>
        <v>0</v>
      </c>
    </row>
    <row r="32" spans="1:9" x14ac:dyDescent="0.25">
      <c r="C32" s="86"/>
      <c r="D32" s="87"/>
      <c r="E32" s="86"/>
      <c r="F32" s="43"/>
      <c r="G32" s="43"/>
    </row>
    <row r="33" spans="1:9" x14ac:dyDescent="0.25">
      <c r="A33" s="56"/>
      <c r="B33" s="56"/>
      <c r="C33" s="12" t="s">
        <v>13</v>
      </c>
      <c r="D33" s="48"/>
      <c r="E33" s="125"/>
      <c r="F33" s="11"/>
      <c r="G33" s="11"/>
      <c r="H33" s="11">
        <f>ROUND(SUM(H19:H32),0)</f>
        <v>0</v>
      </c>
      <c r="I33" s="11">
        <f>ROUND(SUM(I19:I32),0)</f>
        <v>0</v>
      </c>
    </row>
    <row r="36" spans="1:9" x14ac:dyDescent="0.25">
      <c r="C36" s="112" t="str">
        <f>B8</f>
        <v>Kábeltartó szerkezetek, védőcsövek, vezetékcsatornák, csatornák</v>
      </c>
      <c r="D36" s="112"/>
      <c r="E36" s="112"/>
    </row>
    <row r="37" spans="1:9" s="4" customFormat="1" ht="25.5" x14ac:dyDescent="0.25">
      <c r="A37" s="56" t="s">
        <v>3</v>
      </c>
      <c r="B37" s="3" t="s">
        <v>4</v>
      </c>
      <c r="C37" s="12" t="s">
        <v>5</v>
      </c>
      <c r="D37" s="48" t="s">
        <v>6</v>
      </c>
      <c r="E37" s="125" t="s">
        <v>7</v>
      </c>
      <c r="F37" s="11" t="s">
        <v>8</v>
      </c>
      <c r="G37" s="11" t="s">
        <v>9</v>
      </c>
      <c r="H37" s="11" t="s">
        <v>10</v>
      </c>
      <c r="I37" s="11" t="s">
        <v>11</v>
      </c>
    </row>
    <row r="38" spans="1:9" ht="38.25" x14ac:dyDescent="0.25">
      <c r="A38" s="55">
        <v>1</v>
      </c>
      <c r="B38" s="140" t="s">
        <v>279</v>
      </c>
      <c r="C38" s="116" t="s">
        <v>252</v>
      </c>
      <c r="D38" s="130">
        <v>1</v>
      </c>
      <c r="E38" s="129" t="s">
        <v>241</v>
      </c>
      <c r="F38" s="43"/>
      <c r="G38" s="43"/>
      <c r="H38" s="10">
        <f>ROUND(D38*F38, 0)</f>
        <v>0</v>
      </c>
      <c r="I38" s="10">
        <f>ROUND(D38*G38, 0)</f>
        <v>0</v>
      </c>
    </row>
    <row r="39" spans="1:9" x14ac:dyDescent="0.25">
      <c r="C39" s="116"/>
      <c r="D39" s="130"/>
      <c r="E39" s="129"/>
      <c r="F39" s="43"/>
      <c r="G39" s="43"/>
    </row>
    <row r="40" spans="1:9" ht="63.75" x14ac:dyDescent="0.25">
      <c r="A40" s="55">
        <v>2</v>
      </c>
      <c r="B40" s="141" t="s">
        <v>280</v>
      </c>
      <c r="C40" s="116" t="s">
        <v>253</v>
      </c>
      <c r="D40" s="130">
        <v>1250</v>
      </c>
      <c r="E40" s="129" t="s">
        <v>243</v>
      </c>
      <c r="F40" s="43"/>
      <c r="G40" s="43"/>
      <c r="H40" s="10">
        <f>ROUND(D40*F40, 0)</f>
        <v>0</v>
      </c>
      <c r="I40" s="10">
        <f>ROUND(D40*G40, 0)</f>
        <v>0</v>
      </c>
    </row>
    <row r="41" spans="1:9" x14ac:dyDescent="0.25">
      <c r="C41" s="116"/>
      <c r="D41" s="130"/>
      <c r="E41" s="129"/>
      <c r="F41" s="43"/>
      <c r="G41" s="43"/>
    </row>
    <row r="42" spans="1:9" ht="51" x14ac:dyDescent="0.25">
      <c r="A42" s="55">
        <v>3</v>
      </c>
      <c r="B42" s="142" t="s">
        <v>281</v>
      </c>
      <c r="C42" s="116" t="s">
        <v>254</v>
      </c>
      <c r="D42" s="130">
        <v>1500</v>
      </c>
      <c r="E42" s="129" t="s">
        <v>243</v>
      </c>
      <c r="F42" s="43"/>
      <c r="G42" s="43"/>
      <c r="H42" s="10">
        <f>ROUND(D42*F42, 0)</f>
        <v>0</v>
      </c>
      <c r="I42" s="10">
        <f>ROUND(D42*G42, 0)</f>
        <v>0</v>
      </c>
    </row>
    <row r="43" spans="1:9" x14ac:dyDescent="0.25">
      <c r="C43" s="116"/>
      <c r="D43" s="130"/>
      <c r="E43" s="129"/>
      <c r="F43" s="43"/>
      <c r="G43" s="43"/>
    </row>
    <row r="44" spans="1:9" ht="51" x14ac:dyDescent="0.25">
      <c r="A44" s="55">
        <v>4</v>
      </c>
      <c r="B44" s="143" t="s">
        <v>282</v>
      </c>
      <c r="C44" s="116" t="s">
        <v>255</v>
      </c>
      <c r="D44" s="130">
        <v>16</v>
      </c>
      <c r="E44" s="129" t="s">
        <v>241</v>
      </c>
      <c r="F44" s="43"/>
      <c r="G44" s="43"/>
      <c r="H44" s="10">
        <f>ROUND(D44*F44, 0)</f>
        <v>0</v>
      </c>
      <c r="I44" s="10">
        <f>ROUND(D44*G44, 0)</f>
        <v>0</v>
      </c>
    </row>
    <row r="45" spans="1:9" x14ac:dyDescent="0.25">
      <c r="C45" s="116"/>
      <c r="D45" s="130"/>
      <c r="E45" s="129"/>
      <c r="F45" s="43"/>
      <c r="G45" s="43"/>
    </row>
    <row r="46" spans="1:9" ht="51" x14ac:dyDescent="0.25">
      <c r="A46" s="55">
        <v>5</v>
      </c>
      <c r="B46" s="144" t="s">
        <v>283</v>
      </c>
      <c r="C46" s="116" t="s">
        <v>256</v>
      </c>
      <c r="D46" s="130">
        <v>1</v>
      </c>
      <c r="E46" s="129" t="s">
        <v>14</v>
      </c>
      <c r="F46" s="43"/>
      <c r="G46" s="43"/>
      <c r="H46" s="10">
        <f>ROUND(D46*F46, 0)</f>
        <v>0</v>
      </c>
      <c r="I46" s="10">
        <f>ROUND(D46*G46, 0)</f>
        <v>0</v>
      </c>
    </row>
    <row r="47" spans="1:9" x14ac:dyDescent="0.25">
      <c r="C47" s="117"/>
      <c r="D47" s="69"/>
      <c r="E47" s="68"/>
      <c r="F47" s="43"/>
      <c r="G47" s="43"/>
    </row>
    <row r="48" spans="1:9" s="7" customFormat="1" x14ac:dyDescent="0.25">
      <c r="A48" s="56"/>
      <c r="B48" s="56"/>
      <c r="C48" s="12" t="s">
        <v>13</v>
      </c>
      <c r="D48" s="48"/>
      <c r="E48" s="125"/>
      <c r="F48" s="11"/>
      <c r="G48" s="11"/>
      <c r="H48" s="11">
        <f>ROUND(SUM(H38:H47),0)</f>
        <v>0</v>
      </c>
      <c r="I48" s="11">
        <f>ROUND(SUM(I38:I47),0)</f>
        <v>0</v>
      </c>
    </row>
    <row r="51" spans="1:9" x14ac:dyDescent="0.25">
      <c r="C51" s="112" t="str">
        <f>B9</f>
        <v>Köz- és díszvilágítás</v>
      </c>
    </row>
    <row r="52" spans="1:9" ht="25.5" x14ac:dyDescent="0.25">
      <c r="A52" s="56" t="s">
        <v>3</v>
      </c>
      <c r="B52" s="3" t="s">
        <v>4</v>
      </c>
      <c r="C52" s="12" t="s">
        <v>5</v>
      </c>
      <c r="D52" s="48" t="s">
        <v>6</v>
      </c>
      <c r="E52" s="125" t="s">
        <v>7</v>
      </c>
      <c r="F52" s="11" t="s">
        <v>8</v>
      </c>
      <c r="G52" s="11" t="s">
        <v>9</v>
      </c>
      <c r="H52" s="11" t="s">
        <v>10</v>
      </c>
      <c r="I52" s="11" t="s">
        <v>11</v>
      </c>
    </row>
    <row r="53" spans="1:9" ht="51" x14ac:dyDescent="0.25">
      <c r="A53" s="55">
        <v>1</v>
      </c>
      <c r="B53" s="145" t="s">
        <v>284</v>
      </c>
      <c r="C53" s="116" t="s">
        <v>257</v>
      </c>
      <c r="D53" s="130">
        <v>180</v>
      </c>
      <c r="E53" s="129" t="s">
        <v>22</v>
      </c>
      <c r="H53" s="10">
        <f>ROUND(D53*F53, 0)</f>
        <v>0</v>
      </c>
      <c r="I53" s="10">
        <f>ROUND(D53*G53, 0)</f>
        <v>0</v>
      </c>
    </row>
    <row r="54" spans="1:9" x14ac:dyDescent="0.25">
      <c r="C54" s="116"/>
      <c r="D54" s="130"/>
      <c r="E54" s="129"/>
    </row>
    <row r="55" spans="1:9" ht="25.5" x14ac:dyDescent="0.25">
      <c r="A55" s="55">
        <v>2</v>
      </c>
      <c r="B55" s="146" t="s">
        <v>285</v>
      </c>
      <c r="C55" s="116" t="s">
        <v>258</v>
      </c>
      <c r="D55" s="130">
        <v>12</v>
      </c>
      <c r="E55" s="129" t="s">
        <v>14</v>
      </c>
      <c r="H55" s="10">
        <f>ROUND(D55*F55, 0)</f>
        <v>0</v>
      </c>
      <c r="I55" s="10">
        <f>ROUND(D55*G55, 0)</f>
        <v>0</v>
      </c>
    </row>
    <row r="56" spans="1:9" x14ac:dyDescent="0.25">
      <c r="C56" s="116"/>
      <c r="D56" s="130"/>
      <c r="E56" s="129"/>
    </row>
    <row r="57" spans="1:9" ht="38.25" x14ac:dyDescent="0.25">
      <c r="A57" s="55">
        <v>3</v>
      </c>
      <c r="B57" s="147" t="s">
        <v>286</v>
      </c>
      <c r="C57" s="116" t="s">
        <v>259</v>
      </c>
      <c r="D57" s="130">
        <v>520</v>
      </c>
      <c r="E57" s="129" t="s">
        <v>22</v>
      </c>
      <c r="H57" s="10">
        <f>ROUND(D57*F57, 0)</f>
        <v>0</v>
      </c>
      <c r="I57" s="10">
        <f>ROUND(D57*G57, 0)</f>
        <v>0</v>
      </c>
    </row>
    <row r="58" spans="1:9" x14ac:dyDescent="0.25">
      <c r="C58" s="116"/>
      <c r="D58" s="130"/>
      <c r="E58" s="129"/>
    </row>
    <row r="59" spans="1:9" ht="38.25" x14ac:dyDescent="0.25">
      <c r="A59" s="55">
        <v>4</v>
      </c>
      <c r="B59" s="148" t="s">
        <v>287</v>
      </c>
      <c r="C59" s="116" t="s">
        <v>260</v>
      </c>
      <c r="D59" s="130">
        <v>170</v>
      </c>
      <c r="E59" s="129" t="s">
        <v>22</v>
      </c>
      <c r="H59" s="10">
        <f>ROUND(D59*F59, 0)</f>
        <v>0</v>
      </c>
      <c r="I59" s="10">
        <f>ROUND(D59*G59, 0)</f>
        <v>0</v>
      </c>
    </row>
    <row r="60" spans="1:9" x14ac:dyDescent="0.25">
      <c r="C60" s="116"/>
      <c r="D60" s="130"/>
      <c r="E60" s="129"/>
    </row>
    <row r="61" spans="1:9" ht="25.5" x14ac:dyDescent="0.25">
      <c r="A61" s="55">
        <v>5</v>
      </c>
      <c r="B61" s="149" t="s">
        <v>288</v>
      </c>
      <c r="C61" s="116" t="s">
        <v>261</v>
      </c>
      <c r="D61" s="130">
        <v>18</v>
      </c>
      <c r="E61" s="129" t="s">
        <v>241</v>
      </c>
      <c r="H61" s="10">
        <f>ROUND(D61*F61, 0)</f>
        <v>0</v>
      </c>
      <c r="I61" s="10">
        <f>ROUND(D61*G61, 0)</f>
        <v>0</v>
      </c>
    </row>
    <row r="62" spans="1:9" x14ac:dyDescent="0.25">
      <c r="C62" s="116"/>
      <c r="D62" s="130"/>
      <c r="E62" s="129"/>
    </row>
    <row r="63" spans="1:9" ht="38.25" x14ac:dyDescent="0.25">
      <c r="A63" s="55">
        <v>6</v>
      </c>
      <c r="B63" s="150" t="s">
        <v>289</v>
      </c>
      <c r="C63" s="116" t="s">
        <v>262</v>
      </c>
      <c r="D63" s="130">
        <v>1</v>
      </c>
      <c r="E63" s="129" t="s">
        <v>241</v>
      </c>
      <c r="H63" s="10">
        <f>ROUND(D63*F63, 0)</f>
        <v>0</v>
      </c>
      <c r="I63" s="10">
        <f>ROUND(D63*G63, 0)</f>
        <v>0</v>
      </c>
    </row>
    <row r="64" spans="1:9" x14ac:dyDescent="0.25">
      <c r="C64" s="116"/>
      <c r="D64" s="130"/>
      <c r="E64" s="129"/>
    </row>
    <row r="65" spans="1:9" ht="51" x14ac:dyDescent="0.25">
      <c r="A65" s="55">
        <v>7</v>
      </c>
      <c r="B65" s="151" t="s">
        <v>290</v>
      </c>
      <c r="C65" s="116" t="s">
        <v>263</v>
      </c>
      <c r="D65" s="130">
        <v>1</v>
      </c>
      <c r="E65" s="129" t="s">
        <v>241</v>
      </c>
      <c r="H65" s="10">
        <f>ROUND(D65*F65, 0)</f>
        <v>0</v>
      </c>
      <c r="I65" s="10">
        <f>ROUND(D65*G65, 0)</f>
        <v>0</v>
      </c>
    </row>
    <row r="67" spans="1:9" x14ac:dyDescent="0.25">
      <c r="A67" s="56"/>
      <c r="B67" s="56"/>
      <c r="C67" s="12" t="s">
        <v>13</v>
      </c>
      <c r="D67" s="48"/>
      <c r="E67" s="125"/>
      <c r="F67" s="11"/>
      <c r="G67" s="11"/>
      <c r="H67" s="11">
        <f>ROUND(SUM(H53:H66),0)</f>
        <v>0</v>
      </c>
      <c r="I67" s="11">
        <f>ROUND(SUM(I53:I66),0)</f>
        <v>0</v>
      </c>
    </row>
    <row r="70" spans="1:9" x14ac:dyDescent="0.25">
      <c r="C70" s="112" t="str">
        <f>B10</f>
        <v>Villámvédelem és betonalap földelés</v>
      </c>
    </row>
    <row r="71" spans="1:9" ht="25.5" x14ac:dyDescent="0.25">
      <c r="A71" s="56" t="s">
        <v>3</v>
      </c>
      <c r="B71" s="3" t="s">
        <v>4</v>
      </c>
      <c r="C71" s="12" t="s">
        <v>5</v>
      </c>
      <c r="D71" s="48" t="s">
        <v>6</v>
      </c>
      <c r="E71" s="125" t="s">
        <v>7</v>
      </c>
      <c r="F71" s="11" t="s">
        <v>8</v>
      </c>
      <c r="G71" s="11" t="s">
        <v>9</v>
      </c>
      <c r="H71" s="11" t="s">
        <v>10</v>
      </c>
      <c r="I71" s="11" t="s">
        <v>11</v>
      </c>
    </row>
    <row r="72" spans="1:9" ht="51" x14ac:dyDescent="0.25">
      <c r="A72" s="55">
        <v>1</v>
      </c>
      <c r="B72" s="152" t="s">
        <v>291</v>
      </c>
      <c r="C72" s="118" t="s">
        <v>322</v>
      </c>
      <c r="D72" s="131">
        <v>360</v>
      </c>
      <c r="E72" s="118" t="s">
        <v>22</v>
      </c>
      <c r="H72" s="10">
        <f>ROUND(D72*F72, 0)</f>
        <v>0</v>
      </c>
      <c r="I72" s="10">
        <f>ROUND(D72*G72, 0)</f>
        <v>0</v>
      </c>
    </row>
    <row r="73" spans="1:9" x14ac:dyDescent="0.25">
      <c r="C73" s="118"/>
      <c r="D73" s="131"/>
      <c r="E73" s="118"/>
    </row>
    <row r="74" spans="1:9" ht="51" x14ac:dyDescent="0.25">
      <c r="A74" s="55">
        <v>2</v>
      </c>
      <c r="B74" s="153" t="s">
        <v>292</v>
      </c>
      <c r="C74" s="118" t="s">
        <v>264</v>
      </c>
      <c r="D74" s="131">
        <v>18</v>
      </c>
      <c r="E74" s="118" t="s">
        <v>14</v>
      </c>
      <c r="H74" s="10">
        <f>ROUND(D74*F74, 0)</f>
        <v>0</v>
      </c>
      <c r="I74" s="10">
        <f>ROUND(D74*G74, 0)</f>
        <v>0</v>
      </c>
    </row>
    <row r="76" spans="1:9" x14ac:dyDescent="0.25">
      <c r="A76" s="56"/>
      <c r="B76" s="56"/>
      <c r="C76" s="12" t="s">
        <v>13</v>
      </c>
      <c r="D76" s="48"/>
      <c r="E76" s="125"/>
      <c r="F76" s="11"/>
      <c r="G76" s="11"/>
      <c r="H76" s="11">
        <f>ROUND(SUM(H72:H75),0)</f>
        <v>0</v>
      </c>
      <c r="I76" s="11">
        <f>ROUND(SUM(I72:I75),0)</f>
        <v>0</v>
      </c>
    </row>
    <row r="79" spans="1:9" x14ac:dyDescent="0.25">
      <c r="C79" s="112" t="str">
        <f>B11</f>
        <v>Kiegészítő tételek, mérnöki szolgáltatások</v>
      </c>
    </row>
    <row r="80" spans="1:9" ht="25.5" x14ac:dyDescent="0.25">
      <c r="A80" s="56" t="s">
        <v>3</v>
      </c>
      <c r="B80" s="3" t="s">
        <v>4</v>
      </c>
      <c r="C80" s="12" t="s">
        <v>5</v>
      </c>
      <c r="D80" s="48" t="s">
        <v>6</v>
      </c>
      <c r="E80" s="125" t="s">
        <v>7</v>
      </c>
      <c r="F80" s="11" t="s">
        <v>8</v>
      </c>
      <c r="G80" s="11" t="s">
        <v>9</v>
      </c>
      <c r="H80" s="11" t="s">
        <v>10</v>
      </c>
      <c r="I80" s="11" t="s">
        <v>11</v>
      </c>
    </row>
    <row r="81" spans="1:9" ht="25.5" x14ac:dyDescent="0.25">
      <c r="A81" s="55">
        <v>1</v>
      </c>
      <c r="B81" s="154" t="s">
        <v>293</v>
      </c>
      <c r="C81" s="118" t="s">
        <v>265</v>
      </c>
      <c r="D81" s="132">
        <v>1</v>
      </c>
      <c r="E81" s="129" t="s">
        <v>241</v>
      </c>
      <c r="H81" s="10">
        <f>ROUND(D81*F81, 0)</f>
        <v>0</v>
      </c>
      <c r="I81" s="10">
        <f>ROUND(D81*G81, 0)</f>
        <v>0</v>
      </c>
    </row>
    <row r="82" spans="1:9" x14ac:dyDescent="0.25">
      <c r="C82" s="118"/>
      <c r="D82" s="132"/>
      <c r="E82" s="129"/>
    </row>
    <row r="83" spans="1:9" ht="38.25" x14ac:dyDescent="0.25">
      <c r="A83" s="55">
        <v>2</v>
      </c>
      <c r="B83" s="155" t="s">
        <v>294</v>
      </c>
      <c r="C83" s="118" t="s">
        <v>266</v>
      </c>
      <c r="D83" s="132">
        <v>1</v>
      </c>
      <c r="E83" s="129" t="s">
        <v>241</v>
      </c>
      <c r="H83" s="10">
        <f>ROUND(D83*F83, 0)</f>
        <v>0</v>
      </c>
      <c r="I83" s="10">
        <f>ROUND(D83*G83, 0)</f>
        <v>0</v>
      </c>
    </row>
    <row r="84" spans="1:9" x14ac:dyDescent="0.25">
      <c r="C84" s="118"/>
      <c r="D84" s="132"/>
      <c r="E84" s="129"/>
    </row>
    <row r="85" spans="1:9" ht="38.25" x14ac:dyDescent="0.25">
      <c r="A85" s="55">
        <v>3</v>
      </c>
      <c r="B85" s="156" t="s">
        <v>295</v>
      </c>
      <c r="C85" s="118" t="s">
        <v>267</v>
      </c>
      <c r="D85" s="132">
        <v>1</v>
      </c>
      <c r="E85" s="129" t="s">
        <v>241</v>
      </c>
      <c r="H85" s="10">
        <f>ROUND(D85*F85, 0)</f>
        <v>0</v>
      </c>
      <c r="I85" s="10">
        <f>ROUND(D85*G85, 0)</f>
        <v>0</v>
      </c>
    </row>
    <row r="86" spans="1:9" x14ac:dyDescent="0.25">
      <c r="C86" s="118"/>
      <c r="D86" s="132"/>
      <c r="E86" s="129"/>
    </row>
    <row r="87" spans="1:9" ht="38.25" x14ac:dyDescent="0.25">
      <c r="A87" s="55">
        <v>4</v>
      </c>
      <c r="B87" s="157" t="s">
        <v>296</v>
      </c>
      <c r="C87" s="118" t="s">
        <v>268</v>
      </c>
      <c r="D87" s="132">
        <v>1</v>
      </c>
      <c r="E87" s="129" t="s">
        <v>241</v>
      </c>
      <c r="H87" s="10">
        <f>ROUND(D87*F87, 0)</f>
        <v>0</v>
      </c>
      <c r="I87" s="10">
        <f>ROUND(D87*G87, 0)</f>
        <v>0</v>
      </c>
    </row>
    <row r="88" spans="1:9" x14ac:dyDescent="0.25">
      <c r="C88" s="118"/>
      <c r="D88" s="132"/>
      <c r="E88" s="129"/>
    </row>
    <row r="89" spans="1:9" ht="25.5" x14ac:dyDescent="0.25">
      <c r="A89" s="55">
        <v>5</v>
      </c>
      <c r="B89" s="158" t="s">
        <v>297</v>
      </c>
      <c r="C89" s="118" t="s">
        <v>269</v>
      </c>
      <c r="D89" s="132">
        <v>1</v>
      </c>
      <c r="E89" s="129" t="s">
        <v>241</v>
      </c>
      <c r="H89" s="10">
        <f>ROUND(D89*F89, 0)</f>
        <v>0</v>
      </c>
      <c r="I89" s="10">
        <f>ROUND(D89*G89, 0)</f>
        <v>0</v>
      </c>
    </row>
    <row r="90" spans="1:9" x14ac:dyDescent="0.25">
      <c r="C90" s="118"/>
      <c r="D90" s="132"/>
      <c r="E90" s="129"/>
    </row>
    <row r="91" spans="1:9" ht="25.5" x14ac:dyDescent="0.25">
      <c r="A91" s="55">
        <v>6</v>
      </c>
      <c r="B91" s="159" t="s">
        <v>298</v>
      </c>
      <c r="C91" s="118" t="s">
        <v>270</v>
      </c>
      <c r="D91" s="132">
        <v>1</v>
      </c>
      <c r="E91" s="129" t="s">
        <v>241</v>
      </c>
      <c r="H91" s="10">
        <f>ROUND(D91*F91, 0)</f>
        <v>0</v>
      </c>
      <c r="I91" s="10">
        <f>ROUND(D91*G91, 0)</f>
        <v>0</v>
      </c>
    </row>
    <row r="92" spans="1:9" x14ac:dyDescent="0.25">
      <c r="C92" s="118"/>
      <c r="D92" s="132"/>
      <c r="E92" s="129"/>
    </row>
    <row r="93" spans="1:9" ht="25.5" x14ac:dyDescent="0.25">
      <c r="A93" s="55">
        <v>7</v>
      </c>
      <c r="B93" s="143" t="s">
        <v>299</v>
      </c>
      <c r="C93" s="118" t="s">
        <v>271</v>
      </c>
      <c r="D93" s="132">
        <v>1</v>
      </c>
      <c r="E93" s="129" t="s">
        <v>241</v>
      </c>
      <c r="H93" s="10">
        <f>ROUND(D93*F93, 0)</f>
        <v>0</v>
      </c>
      <c r="I93" s="10">
        <f>ROUND(D93*G93, 0)</f>
        <v>0</v>
      </c>
    </row>
    <row r="94" spans="1:9" x14ac:dyDescent="0.25">
      <c r="C94" s="118"/>
      <c r="D94" s="132"/>
      <c r="E94" s="129"/>
    </row>
    <row r="95" spans="1:9" x14ac:dyDescent="0.25">
      <c r="A95" s="55">
        <v>8</v>
      </c>
      <c r="B95" s="160" t="s">
        <v>300</v>
      </c>
      <c r="C95" s="129" t="s">
        <v>244</v>
      </c>
      <c r="D95" s="132">
        <v>1</v>
      </c>
      <c r="E95" s="129" t="s">
        <v>241</v>
      </c>
      <c r="H95" s="10">
        <f>ROUND(D95*F95, 0)</f>
        <v>0</v>
      </c>
      <c r="I95" s="10">
        <f>ROUND(D95*G95, 0)</f>
        <v>0</v>
      </c>
    </row>
    <row r="96" spans="1:9" x14ac:dyDescent="0.25">
      <c r="B96" s="160"/>
      <c r="C96" s="129"/>
      <c r="D96" s="132"/>
      <c r="E96" s="129"/>
    </row>
    <row r="97" spans="1:9" ht="76.5" x14ac:dyDescent="0.25">
      <c r="A97" s="55">
        <v>9</v>
      </c>
      <c r="B97" s="160" t="s">
        <v>325</v>
      </c>
      <c r="C97" s="129" t="s">
        <v>326</v>
      </c>
      <c r="D97" s="132">
        <v>1</v>
      </c>
      <c r="E97" s="129" t="s">
        <v>241</v>
      </c>
      <c r="H97" s="10">
        <f>ROUND(D97*F97, 0)</f>
        <v>0</v>
      </c>
      <c r="I97" s="10">
        <f>ROUND(D97*G97, 0)</f>
        <v>0</v>
      </c>
    </row>
    <row r="98" spans="1:9" x14ac:dyDescent="0.25">
      <c r="B98" s="160"/>
      <c r="C98" s="129"/>
      <c r="D98" s="132"/>
      <c r="E98" s="129"/>
    </row>
    <row r="99" spans="1:9" x14ac:dyDescent="0.25">
      <c r="A99" s="56"/>
      <c r="B99" s="56"/>
      <c r="C99" s="12" t="s">
        <v>13</v>
      </c>
      <c r="D99" s="48"/>
      <c r="E99" s="125"/>
      <c r="F99" s="11"/>
      <c r="G99" s="11"/>
      <c r="H99" s="11">
        <f>ROUND(SUM(H81:H98),0)</f>
        <v>0</v>
      </c>
      <c r="I99" s="11">
        <f>ROUND(SUM(I81:I98),0)</f>
        <v>0</v>
      </c>
    </row>
  </sheetData>
  <mergeCells count="2">
    <mergeCell ref="A3:I3"/>
    <mergeCell ref="B14:H14"/>
  </mergeCells>
  <pageMargins left="0.2361111111111111" right="0.2361111111111111" top="0.69444444444444442" bottom="0.69444444444444442" header="0.41666666666666669" footer="0.41666666666666669"/>
  <pageSetup paperSize="9" scale="88" firstPageNumber="4294963191" orientation="portrait" useFirstPageNumber="1" r:id="rId1"/>
  <rowBreaks count="3" manualBreakCount="3">
    <brk id="15" max="16383" man="1"/>
    <brk id="34" max="8" man="1"/>
    <brk id="6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5</vt:i4>
      </vt:variant>
    </vt:vector>
  </HeadingPairs>
  <TitlesOfParts>
    <vt:vector size="10" baseType="lpstr">
      <vt:lpstr>Főösszesítő</vt:lpstr>
      <vt:lpstr>Felvonulás</vt:lpstr>
      <vt:lpstr>Építészeti munkák</vt:lpstr>
      <vt:lpstr>Külső közmű munkák</vt:lpstr>
      <vt:lpstr>Épületvillamossági munkák</vt:lpstr>
      <vt:lpstr>'Építészeti munkák'!Nyomtatási_terület</vt:lpstr>
      <vt:lpstr>'Épületvillamossági munkák'!Nyomtatási_terület</vt:lpstr>
      <vt:lpstr>Felvonulás!Nyomtatási_terület</vt:lpstr>
      <vt:lpstr>Főösszesítő!Nyomtatási_terület</vt:lpstr>
      <vt:lpstr>'Külső közmű munkák'!Nyomtatási_terület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Ágoston</dc:creator>
  <cp:lastModifiedBy>Masznyik Csaba</cp:lastModifiedBy>
  <cp:lastPrinted>2017-11-15T13:32:17Z</cp:lastPrinted>
  <dcterms:created xsi:type="dcterms:W3CDTF">2012-03-26T17:02:49Z</dcterms:created>
  <dcterms:modified xsi:type="dcterms:W3CDTF">2017-11-15T13:55:55Z</dcterms:modified>
</cp:coreProperties>
</file>